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2.xml" ContentType="application/vnd.openxmlformats-officedocument.drawing+xml"/>
  <Override PartName="/xl/slicers/slicer2.xml" ContentType="application/vnd.ms-excel.slicer+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5.xml" ContentType="application/vnd.openxmlformats-officedocument.spreadsheetml.pivotTab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Z:\School Files\CGT 270\"/>
    </mc:Choice>
  </mc:AlternateContent>
  <xr:revisionPtr revIDLastSave="0" documentId="13_ncr:1_{6F5F78E4-9563-4287-AE61-6A640A56BBB4}" xr6:coauthVersionLast="47" xr6:coauthVersionMax="47" xr10:uidLastSave="{00000000-0000-0000-0000-000000000000}"/>
  <bookViews>
    <workbookView xWindow="-120" yWindow="-120" windowWidth="51840" windowHeight="21120" activeTab="4" xr2:uid="{00000000-000D-0000-FFFF-FFFF00000000}"/>
  </bookViews>
  <sheets>
    <sheet name="Exercise 4" sheetId="19" r:id="rId1"/>
    <sheet name="Exercise 3" sheetId="16" r:id="rId2"/>
    <sheet name="PivotTablePivotChart" sheetId="14" r:id="rId3"/>
    <sheet name="Mine 2" sheetId="10" r:id="rId4"/>
    <sheet name="Parse2" sheetId="4" r:id="rId5"/>
    <sheet name="Exercise1" sheetId="5" r:id="rId6"/>
    <sheet name="Mine1" sheetId="3" r:id="rId7"/>
    <sheet name="Parse1" sheetId="2" r:id="rId8"/>
    <sheet name="LemonadeData" sheetId="1" r:id="rId9"/>
  </sheets>
  <definedNames>
    <definedName name="Slicer_FlyerSuccess">#N/A</definedName>
    <definedName name="Slicer_FlyerSuccess1">#N/A</definedName>
    <definedName name="Slicer_Price">#N/A</definedName>
    <definedName name="Slicer_Price1">#N/A</definedName>
    <definedName name="Slicer_RainfallCategory">#N/A</definedName>
    <definedName name="Slicer_RainfallCategory1">#N/A</definedName>
  </definedNames>
  <calcPr calcId="191029"/>
  <pivotCaches>
    <pivotCache cacheId="0" r:id="rId10"/>
  </pivotCaches>
  <extLst>
    <ext xmlns:x14="http://schemas.microsoft.com/office/spreadsheetml/2009/9/main" uri="{BBE1A952-AA13-448e-AADC-164F8A28A991}">
      <x14:slicerCaches>
        <x14:slicerCache r:id="rId11"/>
        <x14:slicerCache r:id="rId12"/>
        <x14:slicerCache r:id="rId13"/>
        <x14:slicerCache r:id="rId14"/>
        <x14:slicerCache r:id="rId15"/>
        <x14:slicerCache r:id="rId16"/>
      </x14:slicerCaches>
    </ext>
    <ext xmlns:x14="http://schemas.microsoft.com/office/spreadsheetml/2009/9/main" uri="{79F54976-1DA5-4618-B147-4CDE4B953A38}">
      <x14:workbookPr/>
    </ext>
  </extLst>
</workbook>
</file>

<file path=xl/calcChain.xml><?xml version="1.0" encoding="utf-8"?>
<calcChain xmlns="http://schemas.openxmlformats.org/spreadsheetml/2006/main">
  <c r="J10" i="3" l="1"/>
  <c r="F3" i="5"/>
  <c r="F2" i="5"/>
  <c r="H2" i="5"/>
  <c r="H3" i="5"/>
  <c r="H4" i="5"/>
  <c r="H5" i="5"/>
  <c r="H6" i="5"/>
  <c r="H7" i="5"/>
  <c r="H8" i="5"/>
  <c r="H9" i="5"/>
  <c r="H10" i="5"/>
  <c r="H11" i="5"/>
  <c r="H12" i="5"/>
  <c r="H13" i="5"/>
  <c r="H14" i="5"/>
  <c r="H15" i="5"/>
  <c r="H16" i="5"/>
  <c r="H17" i="5"/>
  <c r="H18" i="5"/>
  <c r="H19" i="5"/>
  <c r="H20" i="5"/>
  <c r="H21" i="5"/>
  <c r="H22" i="5"/>
  <c r="H23" i="5"/>
  <c r="H24" i="5"/>
  <c r="H25" i="5"/>
  <c r="H26" i="5"/>
  <c r="H27" i="5"/>
  <c r="H28" i="5"/>
  <c r="H29" i="5"/>
  <c r="H30" i="5"/>
  <c r="H31" i="5"/>
  <c r="H32" i="5"/>
  <c r="H33" i="5"/>
  <c r="H34" i="5"/>
  <c r="H35" i="5"/>
  <c r="H36" i="5"/>
  <c r="H37" i="5"/>
  <c r="H38" i="5"/>
  <c r="H39" i="5"/>
  <c r="H40" i="5"/>
  <c r="H41" i="5"/>
  <c r="H42" i="5"/>
  <c r="H43" i="5"/>
  <c r="H44" i="5"/>
  <c r="H45" i="5"/>
  <c r="H46" i="5"/>
  <c r="H47" i="5"/>
  <c r="H48" i="5"/>
  <c r="H49" i="5"/>
  <c r="H50" i="5"/>
  <c r="H51" i="5"/>
  <c r="H52" i="5"/>
  <c r="H53" i="5"/>
  <c r="H54" i="5"/>
  <c r="H55" i="5"/>
  <c r="H56" i="5"/>
  <c r="H57" i="5"/>
  <c r="H58" i="5"/>
  <c r="H59" i="5"/>
  <c r="H60" i="5"/>
  <c r="H61" i="5"/>
  <c r="H62" i="5"/>
  <c r="H63" i="5"/>
  <c r="H64" i="5"/>
  <c r="H65" i="5"/>
  <c r="H66" i="5"/>
  <c r="H67" i="5"/>
  <c r="H68" i="5"/>
  <c r="H69" i="5"/>
  <c r="H70" i="5"/>
  <c r="H71" i="5"/>
  <c r="H72" i="5"/>
  <c r="H73" i="5"/>
  <c r="H74" i="5"/>
  <c r="H75" i="5"/>
  <c r="H76" i="5"/>
  <c r="H77" i="5"/>
  <c r="H78" i="5"/>
  <c r="H79" i="5"/>
  <c r="H80" i="5"/>
  <c r="H81" i="5"/>
  <c r="H82" i="5"/>
  <c r="H83" i="5"/>
  <c r="H84" i="5"/>
  <c r="H85" i="5"/>
  <c r="H86" i="5"/>
  <c r="H87" i="5"/>
  <c r="H88" i="5"/>
  <c r="H89" i="5"/>
  <c r="H90" i="5"/>
  <c r="H91" i="5"/>
  <c r="H92" i="5"/>
  <c r="H93" i="5"/>
  <c r="H94" i="5"/>
  <c r="H95" i="5"/>
  <c r="H96" i="5"/>
  <c r="H97" i="5"/>
  <c r="H98" i="5"/>
  <c r="H99" i="5"/>
  <c r="H100" i="5"/>
  <c r="H101" i="5"/>
  <c r="H102" i="5"/>
  <c r="H103" i="5"/>
  <c r="H104" i="5"/>
  <c r="H105" i="5"/>
  <c r="H106" i="5"/>
  <c r="H107" i="5"/>
  <c r="H108" i="5"/>
  <c r="H109" i="5"/>
  <c r="H110" i="5"/>
  <c r="H111" i="5"/>
  <c r="H112" i="5"/>
  <c r="H113" i="5"/>
  <c r="H114" i="5"/>
  <c r="H115" i="5"/>
  <c r="H116" i="5"/>
  <c r="H117" i="5"/>
  <c r="H118" i="5"/>
  <c r="H119" i="5"/>
  <c r="H120" i="5"/>
  <c r="H121" i="5"/>
  <c r="H122" i="5"/>
  <c r="H123" i="5"/>
  <c r="H124" i="5"/>
  <c r="H125" i="5"/>
  <c r="H126" i="5"/>
  <c r="H127" i="5"/>
  <c r="H128" i="5"/>
  <c r="H129" i="5"/>
  <c r="H130" i="5"/>
  <c r="H131" i="5"/>
  <c r="H132" i="5"/>
  <c r="H133" i="5"/>
  <c r="H134" i="5"/>
  <c r="H135" i="5"/>
  <c r="H136" i="5"/>
  <c r="H137" i="5"/>
  <c r="H138" i="5"/>
  <c r="H139" i="5"/>
  <c r="H140" i="5"/>
  <c r="H141" i="5"/>
  <c r="H142" i="5"/>
  <c r="H143" i="5"/>
  <c r="H144" i="5"/>
  <c r="H145" i="5"/>
  <c r="H146" i="5"/>
  <c r="H147" i="5"/>
  <c r="H148" i="5"/>
  <c r="H149" i="5"/>
  <c r="H150" i="5"/>
  <c r="H151" i="5"/>
  <c r="H152" i="5"/>
  <c r="H153" i="5"/>
  <c r="H154" i="5"/>
  <c r="H155" i="5"/>
  <c r="H156" i="5"/>
  <c r="H157" i="5"/>
  <c r="H158" i="5"/>
  <c r="H159" i="5"/>
  <c r="H160" i="5"/>
  <c r="H161" i="5"/>
  <c r="H162" i="5"/>
  <c r="H163" i="5"/>
  <c r="H164" i="5"/>
  <c r="H165" i="5"/>
  <c r="H166" i="5"/>
  <c r="H167" i="5"/>
  <c r="H168" i="5"/>
  <c r="H169" i="5"/>
  <c r="H170" i="5"/>
  <c r="H171" i="5"/>
  <c r="H172" i="5"/>
  <c r="H173" i="5"/>
  <c r="H174" i="5"/>
  <c r="H175" i="5"/>
  <c r="H176" i="5"/>
  <c r="H177" i="5"/>
  <c r="H178" i="5"/>
  <c r="H179" i="5"/>
  <c r="H180" i="5"/>
  <c r="H181" i="5"/>
  <c r="H182" i="5"/>
  <c r="H183" i="5"/>
  <c r="H184" i="5"/>
  <c r="H185" i="5"/>
  <c r="H186" i="5"/>
  <c r="H187" i="5"/>
  <c r="H188" i="5"/>
  <c r="H189" i="5"/>
  <c r="H190" i="5"/>
  <c r="H191" i="5"/>
  <c r="H192" i="5"/>
  <c r="H193" i="5"/>
  <c r="H194" i="5"/>
  <c r="H195" i="5"/>
  <c r="H196" i="5"/>
  <c r="H197" i="5"/>
  <c r="H198" i="5"/>
  <c r="H199" i="5"/>
  <c r="H200" i="5"/>
  <c r="H201" i="5"/>
  <c r="H202" i="5"/>
  <c r="H203" i="5"/>
  <c r="H204" i="5"/>
  <c r="H205" i="5"/>
  <c r="H206" i="5"/>
  <c r="H207" i="5"/>
  <c r="H208" i="5"/>
  <c r="H209" i="5"/>
  <c r="H210" i="5"/>
  <c r="H211" i="5"/>
  <c r="H212" i="5"/>
  <c r="H213" i="5"/>
  <c r="H214" i="5"/>
  <c r="H215" i="5"/>
  <c r="H216" i="5"/>
  <c r="H217" i="5"/>
  <c r="H218" i="5"/>
  <c r="H219" i="5"/>
  <c r="H220" i="5"/>
  <c r="H221" i="5"/>
  <c r="H222" i="5"/>
  <c r="H223" i="5"/>
  <c r="H224" i="5"/>
  <c r="H225" i="5"/>
  <c r="H226" i="5"/>
  <c r="H227" i="5"/>
  <c r="H228" i="5"/>
  <c r="H229" i="5"/>
  <c r="H230" i="5"/>
  <c r="H231" i="5"/>
  <c r="H232" i="5"/>
  <c r="H233" i="5"/>
  <c r="H234" i="5"/>
  <c r="H235" i="5"/>
  <c r="H236" i="5"/>
  <c r="H237" i="5"/>
  <c r="H238" i="5"/>
  <c r="H239" i="5"/>
  <c r="H240" i="5"/>
  <c r="H241" i="5"/>
  <c r="H242" i="5"/>
  <c r="H243" i="5"/>
  <c r="H244" i="5"/>
  <c r="H245" i="5"/>
  <c r="H246" i="5"/>
  <c r="H247" i="5"/>
  <c r="H248" i="5"/>
  <c r="H249" i="5"/>
  <c r="H250" i="5"/>
  <c r="H251" i="5"/>
  <c r="H252" i="5"/>
  <c r="H253" i="5"/>
  <c r="H254" i="5"/>
  <c r="H255" i="5"/>
  <c r="H256" i="5"/>
  <c r="H257" i="5"/>
  <c r="H258" i="5"/>
  <c r="H259" i="5"/>
  <c r="H260" i="5"/>
  <c r="H261" i="5"/>
  <c r="H262" i="5"/>
  <c r="H263" i="5"/>
  <c r="H264" i="5"/>
  <c r="H265" i="5"/>
  <c r="H266" i="5"/>
  <c r="H267" i="5"/>
  <c r="H268" i="5"/>
  <c r="H269" i="5"/>
  <c r="H270" i="5"/>
  <c r="H271" i="5"/>
  <c r="H272" i="5"/>
  <c r="H273" i="5"/>
  <c r="H274" i="5"/>
  <c r="H275" i="5"/>
  <c r="H276" i="5"/>
  <c r="H277" i="5"/>
  <c r="H278" i="5"/>
  <c r="H279" i="5"/>
  <c r="H280" i="5"/>
  <c r="H281" i="5"/>
  <c r="H282" i="5"/>
  <c r="H283" i="5"/>
  <c r="H284" i="5"/>
  <c r="H285" i="5"/>
  <c r="H286" i="5"/>
  <c r="H287" i="5"/>
  <c r="H288" i="5"/>
  <c r="H289" i="5"/>
  <c r="H290" i="5"/>
  <c r="H291" i="5"/>
  <c r="H292" i="5"/>
  <c r="H293" i="5"/>
  <c r="H294" i="5"/>
  <c r="H295" i="5"/>
  <c r="H296" i="5"/>
  <c r="H297" i="5"/>
  <c r="H298" i="5"/>
  <c r="H299" i="5"/>
  <c r="H300" i="5"/>
  <c r="H301" i="5"/>
  <c r="H302" i="5"/>
  <c r="H303" i="5"/>
  <c r="H304" i="5"/>
  <c r="H305" i="5"/>
  <c r="H306" i="5"/>
  <c r="H307" i="5"/>
  <c r="H308" i="5"/>
  <c r="H309" i="5"/>
  <c r="H310" i="5"/>
  <c r="H311" i="5"/>
  <c r="H312" i="5"/>
  <c r="H313" i="5"/>
  <c r="H314" i="5"/>
  <c r="H315" i="5"/>
  <c r="H316" i="5"/>
  <c r="H317" i="5"/>
  <c r="H318" i="5"/>
  <c r="H319" i="5"/>
  <c r="H320" i="5"/>
  <c r="H321" i="5"/>
  <c r="H322" i="5"/>
  <c r="H323" i="5"/>
  <c r="H324" i="5"/>
  <c r="H325" i="5"/>
  <c r="H326" i="5"/>
  <c r="H327" i="5"/>
  <c r="H328" i="5"/>
  <c r="H329" i="5"/>
  <c r="H330" i="5"/>
  <c r="H331" i="5"/>
  <c r="H332" i="5"/>
  <c r="H333" i="5"/>
  <c r="H334" i="5"/>
  <c r="H335" i="5"/>
  <c r="H336" i="5"/>
  <c r="H337" i="5"/>
  <c r="H338" i="5"/>
  <c r="H339" i="5"/>
  <c r="H340" i="5"/>
  <c r="H341" i="5"/>
  <c r="H342" i="5"/>
  <c r="H343" i="5"/>
  <c r="H344" i="5"/>
  <c r="H345" i="5"/>
  <c r="H346" i="5"/>
  <c r="H347" i="5"/>
  <c r="H348" i="5"/>
  <c r="H349" i="5"/>
  <c r="H350" i="5"/>
  <c r="H351" i="5"/>
  <c r="H352" i="5"/>
  <c r="H353" i="5"/>
  <c r="H354" i="5"/>
  <c r="H355" i="5"/>
  <c r="H356" i="5"/>
  <c r="H357" i="5"/>
  <c r="H358" i="5"/>
  <c r="H359" i="5"/>
  <c r="H360" i="5"/>
  <c r="H361" i="5"/>
  <c r="H362" i="5"/>
  <c r="H363" i="5"/>
  <c r="H364" i="5"/>
  <c r="H365" i="5"/>
  <c r="H366" i="5"/>
  <c r="M3" i="4"/>
  <c r="M4" i="4"/>
  <c r="M5" i="4"/>
  <c r="M6" i="4"/>
  <c r="M7" i="4"/>
  <c r="M8" i="4"/>
  <c r="M9" i="4"/>
  <c r="M10" i="4"/>
  <c r="M11" i="4"/>
  <c r="M12" i="4"/>
  <c r="M13" i="4"/>
  <c r="M14" i="4"/>
  <c r="M15" i="4"/>
  <c r="M16" i="4"/>
  <c r="M17" i="4"/>
  <c r="M18" i="4"/>
  <c r="M19" i="4"/>
  <c r="M20" i="4"/>
  <c r="M21" i="4"/>
  <c r="M22" i="4"/>
  <c r="M23" i="4"/>
  <c r="M24" i="4"/>
  <c r="M25" i="4"/>
  <c r="M26" i="4"/>
  <c r="M27" i="4"/>
  <c r="M28" i="4"/>
  <c r="M29" i="4"/>
  <c r="M30" i="4"/>
  <c r="M31" i="4"/>
  <c r="M32" i="4"/>
  <c r="M33" i="4"/>
  <c r="M34" i="4"/>
  <c r="M35" i="4"/>
  <c r="M36" i="4"/>
  <c r="M37" i="4"/>
  <c r="M38" i="4"/>
  <c r="M39" i="4"/>
  <c r="M40" i="4"/>
  <c r="M41" i="4"/>
  <c r="M42" i="4"/>
  <c r="M43" i="4"/>
  <c r="M44" i="4"/>
  <c r="M45" i="4"/>
  <c r="M46" i="4"/>
  <c r="M47" i="4"/>
  <c r="M48" i="4"/>
  <c r="M49" i="4"/>
  <c r="M50" i="4"/>
  <c r="M51" i="4"/>
  <c r="M52" i="4"/>
  <c r="M53" i="4"/>
  <c r="M54" i="4"/>
  <c r="M55" i="4"/>
  <c r="M56" i="4"/>
  <c r="M57" i="4"/>
  <c r="M58" i="4"/>
  <c r="M59" i="4"/>
  <c r="M60" i="4"/>
  <c r="M61" i="4"/>
  <c r="M62" i="4"/>
  <c r="M63" i="4"/>
  <c r="M64" i="4"/>
  <c r="M65" i="4"/>
  <c r="M66" i="4"/>
  <c r="M67" i="4"/>
  <c r="M68" i="4"/>
  <c r="M69" i="4"/>
  <c r="M70" i="4"/>
  <c r="M71" i="4"/>
  <c r="M72" i="4"/>
  <c r="M73" i="4"/>
  <c r="M74" i="4"/>
  <c r="M75" i="4"/>
  <c r="M76" i="4"/>
  <c r="M77" i="4"/>
  <c r="M78" i="4"/>
  <c r="M79" i="4"/>
  <c r="M80" i="4"/>
  <c r="M81" i="4"/>
  <c r="M82" i="4"/>
  <c r="M83" i="4"/>
  <c r="M84" i="4"/>
  <c r="M85" i="4"/>
  <c r="M86" i="4"/>
  <c r="M87" i="4"/>
  <c r="M88" i="4"/>
  <c r="M89" i="4"/>
  <c r="M90" i="4"/>
  <c r="M91" i="4"/>
  <c r="M92" i="4"/>
  <c r="M93" i="4"/>
  <c r="M94" i="4"/>
  <c r="M95" i="4"/>
  <c r="M96" i="4"/>
  <c r="M97" i="4"/>
  <c r="M98" i="4"/>
  <c r="M99" i="4"/>
  <c r="M100" i="4"/>
  <c r="M101" i="4"/>
  <c r="M102" i="4"/>
  <c r="M103" i="4"/>
  <c r="M104" i="4"/>
  <c r="M105" i="4"/>
  <c r="M106" i="4"/>
  <c r="M107" i="4"/>
  <c r="M108" i="4"/>
  <c r="M109" i="4"/>
  <c r="M110" i="4"/>
  <c r="M111" i="4"/>
  <c r="M112" i="4"/>
  <c r="M113" i="4"/>
  <c r="M114" i="4"/>
  <c r="M115" i="4"/>
  <c r="M116" i="4"/>
  <c r="M117" i="4"/>
  <c r="M118" i="4"/>
  <c r="M119" i="4"/>
  <c r="M120" i="4"/>
  <c r="M121" i="4"/>
  <c r="M122" i="4"/>
  <c r="M123" i="4"/>
  <c r="M124" i="4"/>
  <c r="M125" i="4"/>
  <c r="M126" i="4"/>
  <c r="M127" i="4"/>
  <c r="M128" i="4"/>
  <c r="M129" i="4"/>
  <c r="M130" i="4"/>
  <c r="M131" i="4"/>
  <c r="M132" i="4"/>
  <c r="M133" i="4"/>
  <c r="M134" i="4"/>
  <c r="M135" i="4"/>
  <c r="M136" i="4"/>
  <c r="M137" i="4"/>
  <c r="M138" i="4"/>
  <c r="M139" i="4"/>
  <c r="M140" i="4"/>
  <c r="M141" i="4"/>
  <c r="M142" i="4"/>
  <c r="M143" i="4"/>
  <c r="M144" i="4"/>
  <c r="M145" i="4"/>
  <c r="M146" i="4"/>
  <c r="M147" i="4"/>
  <c r="M148" i="4"/>
  <c r="M149" i="4"/>
  <c r="M150" i="4"/>
  <c r="M151" i="4"/>
  <c r="M152" i="4"/>
  <c r="M153" i="4"/>
  <c r="M154" i="4"/>
  <c r="M155" i="4"/>
  <c r="M156" i="4"/>
  <c r="M157" i="4"/>
  <c r="M158" i="4"/>
  <c r="M159" i="4"/>
  <c r="M160" i="4"/>
  <c r="M161" i="4"/>
  <c r="M162" i="4"/>
  <c r="M163" i="4"/>
  <c r="M164" i="4"/>
  <c r="M165" i="4"/>
  <c r="M166" i="4"/>
  <c r="M167" i="4"/>
  <c r="M168" i="4"/>
  <c r="M169" i="4"/>
  <c r="M170" i="4"/>
  <c r="M171" i="4"/>
  <c r="M172" i="4"/>
  <c r="M173" i="4"/>
  <c r="M174" i="4"/>
  <c r="M175" i="4"/>
  <c r="M176" i="4"/>
  <c r="M177" i="4"/>
  <c r="M178" i="4"/>
  <c r="M179" i="4"/>
  <c r="M180" i="4"/>
  <c r="M181" i="4"/>
  <c r="M182" i="4"/>
  <c r="M183" i="4"/>
  <c r="M184" i="4"/>
  <c r="M185" i="4"/>
  <c r="M186" i="4"/>
  <c r="M187" i="4"/>
  <c r="M188" i="4"/>
  <c r="M189" i="4"/>
  <c r="M190" i="4"/>
  <c r="M191" i="4"/>
  <c r="M192" i="4"/>
  <c r="M193" i="4"/>
  <c r="M194" i="4"/>
  <c r="M195" i="4"/>
  <c r="M196" i="4"/>
  <c r="M197" i="4"/>
  <c r="M198" i="4"/>
  <c r="M199" i="4"/>
  <c r="M200" i="4"/>
  <c r="M201" i="4"/>
  <c r="M202" i="4"/>
  <c r="M203" i="4"/>
  <c r="M204" i="4"/>
  <c r="M205" i="4"/>
  <c r="M206" i="4"/>
  <c r="M207" i="4"/>
  <c r="M208" i="4"/>
  <c r="M209" i="4"/>
  <c r="M210" i="4"/>
  <c r="M211" i="4"/>
  <c r="M212" i="4"/>
  <c r="M213" i="4"/>
  <c r="M214" i="4"/>
  <c r="M215" i="4"/>
  <c r="M216" i="4"/>
  <c r="M217" i="4"/>
  <c r="M218" i="4"/>
  <c r="M219" i="4"/>
  <c r="M220" i="4"/>
  <c r="M221" i="4"/>
  <c r="M222" i="4"/>
  <c r="M223" i="4"/>
  <c r="M224" i="4"/>
  <c r="M225" i="4"/>
  <c r="M226" i="4"/>
  <c r="M227" i="4"/>
  <c r="M228" i="4"/>
  <c r="M229" i="4"/>
  <c r="M230" i="4"/>
  <c r="M231" i="4"/>
  <c r="M232" i="4"/>
  <c r="M233" i="4"/>
  <c r="M234" i="4"/>
  <c r="M235" i="4"/>
  <c r="M236" i="4"/>
  <c r="M237" i="4"/>
  <c r="M238" i="4"/>
  <c r="M239" i="4"/>
  <c r="M240" i="4"/>
  <c r="M241" i="4"/>
  <c r="M242" i="4"/>
  <c r="M243" i="4"/>
  <c r="M244" i="4"/>
  <c r="M245" i="4"/>
  <c r="M246" i="4"/>
  <c r="M247" i="4"/>
  <c r="M248" i="4"/>
  <c r="M249" i="4"/>
  <c r="M250" i="4"/>
  <c r="M251" i="4"/>
  <c r="M252" i="4"/>
  <c r="M253" i="4"/>
  <c r="M254" i="4"/>
  <c r="M255" i="4"/>
  <c r="M256" i="4"/>
  <c r="M257" i="4"/>
  <c r="M258" i="4"/>
  <c r="M259" i="4"/>
  <c r="M260" i="4"/>
  <c r="M261" i="4"/>
  <c r="M262" i="4"/>
  <c r="M263" i="4"/>
  <c r="M264" i="4"/>
  <c r="M265" i="4"/>
  <c r="M266" i="4"/>
  <c r="M267" i="4"/>
  <c r="M268" i="4"/>
  <c r="M269" i="4"/>
  <c r="M270" i="4"/>
  <c r="M271" i="4"/>
  <c r="M272" i="4"/>
  <c r="M273" i="4"/>
  <c r="M274" i="4"/>
  <c r="M275" i="4"/>
  <c r="M276" i="4"/>
  <c r="M277" i="4"/>
  <c r="M278" i="4"/>
  <c r="M279" i="4"/>
  <c r="M280" i="4"/>
  <c r="M281" i="4"/>
  <c r="M282" i="4"/>
  <c r="M283" i="4"/>
  <c r="M284" i="4"/>
  <c r="M285" i="4"/>
  <c r="M286" i="4"/>
  <c r="M287" i="4"/>
  <c r="M288" i="4"/>
  <c r="M289" i="4"/>
  <c r="M290" i="4"/>
  <c r="M291" i="4"/>
  <c r="M292" i="4"/>
  <c r="M293" i="4"/>
  <c r="M294" i="4"/>
  <c r="M295" i="4"/>
  <c r="M296" i="4"/>
  <c r="M297" i="4"/>
  <c r="M298" i="4"/>
  <c r="M299" i="4"/>
  <c r="M300" i="4"/>
  <c r="M301" i="4"/>
  <c r="M302" i="4"/>
  <c r="M303" i="4"/>
  <c r="M304" i="4"/>
  <c r="M305" i="4"/>
  <c r="M306" i="4"/>
  <c r="M307" i="4"/>
  <c r="M308" i="4"/>
  <c r="M309" i="4"/>
  <c r="M310" i="4"/>
  <c r="M311" i="4"/>
  <c r="M312" i="4"/>
  <c r="M313" i="4"/>
  <c r="M314" i="4"/>
  <c r="M315" i="4"/>
  <c r="M316" i="4"/>
  <c r="M317" i="4"/>
  <c r="M318" i="4"/>
  <c r="M319" i="4"/>
  <c r="M320" i="4"/>
  <c r="M321" i="4"/>
  <c r="M322" i="4"/>
  <c r="M323" i="4"/>
  <c r="M324" i="4"/>
  <c r="M325" i="4"/>
  <c r="M326" i="4"/>
  <c r="M327" i="4"/>
  <c r="M328" i="4"/>
  <c r="M329" i="4"/>
  <c r="M330" i="4"/>
  <c r="M331" i="4"/>
  <c r="M332" i="4"/>
  <c r="M333" i="4"/>
  <c r="M334" i="4"/>
  <c r="M335" i="4"/>
  <c r="M336" i="4"/>
  <c r="M337" i="4"/>
  <c r="M338" i="4"/>
  <c r="M339" i="4"/>
  <c r="M340" i="4"/>
  <c r="M341" i="4"/>
  <c r="M342" i="4"/>
  <c r="M343" i="4"/>
  <c r="M344" i="4"/>
  <c r="M345" i="4"/>
  <c r="M346" i="4"/>
  <c r="M347" i="4"/>
  <c r="M348" i="4"/>
  <c r="M349" i="4"/>
  <c r="M350" i="4"/>
  <c r="M351" i="4"/>
  <c r="M352" i="4"/>
  <c r="M353" i="4"/>
  <c r="M354" i="4"/>
  <c r="M355" i="4"/>
  <c r="M356" i="4"/>
  <c r="M357" i="4"/>
  <c r="M358" i="4"/>
  <c r="M359" i="4"/>
  <c r="M360" i="4"/>
  <c r="M361" i="4"/>
  <c r="M362" i="4"/>
  <c r="M363" i="4"/>
  <c r="M364" i="4"/>
  <c r="M365" i="4"/>
  <c r="M366" i="4"/>
  <c r="M2" i="4"/>
  <c r="M3" i="10"/>
  <c r="M4" i="10"/>
  <c r="M5" i="10"/>
  <c r="M6" i="10"/>
  <c r="M7" i="10"/>
  <c r="M8" i="10"/>
  <c r="M9" i="10"/>
  <c r="M10" i="10"/>
  <c r="M11" i="10"/>
  <c r="M12" i="10"/>
  <c r="M13" i="10"/>
  <c r="M14" i="10"/>
  <c r="M15" i="10"/>
  <c r="M16" i="10"/>
  <c r="M17" i="10"/>
  <c r="M18" i="10"/>
  <c r="M19" i="10"/>
  <c r="M20" i="10"/>
  <c r="M21" i="10"/>
  <c r="M22" i="10"/>
  <c r="M23" i="10"/>
  <c r="M24" i="10"/>
  <c r="M25" i="10"/>
  <c r="M26" i="10"/>
  <c r="M27" i="10"/>
  <c r="M28" i="10"/>
  <c r="M29" i="10"/>
  <c r="M30" i="10"/>
  <c r="M31" i="10"/>
  <c r="M32" i="10"/>
  <c r="M33" i="10"/>
  <c r="M34" i="10"/>
  <c r="M35" i="10"/>
  <c r="M36" i="10"/>
  <c r="M37" i="10"/>
  <c r="M38" i="10"/>
  <c r="M39" i="10"/>
  <c r="M40" i="10"/>
  <c r="M41" i="10"/>
  <c r="M42" i="10"/>
  <c r="M43" i="10"/>
  <c r="M44" i="10"/>
  <c r="M45" i="10"/>
  <c r="M46" i="10"/>
  <c r="M47" i="10"/>
  <c r="M48" i="10"/>
  <c r="M49" i="10"/>
  <c r="M50" i="10"/>
  <c r="M51" i="10"/>
  <c r="M52" i="10"/>
  <c r="M53" i="10"/>
  <c r="M54" i="10"/>
  <c r="M55" i="10"/>
  <c r="M56" i="10"/>
  <c r="M57" i="10"/>
  <c r="M58" i="10"/>
  <c r="M59" i="10"/>
  <c r="M60" i="10"/>
  <c r="M61" i="10"/>
  <c r="M62" i="10"/>
  <c r="M63" i="10"/>
  <c r="M64" i="10"/>
  <c r="M65" i="10"/>
  <c r="M66" i="10"/>
  <c r="M67" i="10"/>
  <c r="M68" i="10"/>
  <c r="M69" i="10"/>
  <c r="M70" i="10"/>
  <c r="M71" i="10"/>
  <c r="M72" i="10"/>
  <c r="M73" i="10"/>
  <c r="M74" i="10"/>
  <c r="M75" i="10"/>
  <c r="M76" i="10"/>
  <c r="M77" i="10"/>
  <c r="M78" i="10"/>
  <c r="M79" i="10"/>
  <c r="M80" i="10"/>
  <c r="M81" i="10"/>
  <c r="M82" i="10"/>
  <c r="M83" i="10"/>
  <c r="M84" i="10"/>
  <c r="M85" i="10"/>
  <c r="M86" i="10"/>
  <c r="M87" i="10"/>
  <c r="M88" i="10"/>
  <c r="M89" i="10"/>
  <c r="M90" i="10"/>
  <c r="M91" i="10"/>
  <c r="M92" i="10"/>
  <c r="M93" i="10"/>
  <c r="M94" i="10"/>
  <c r="M95" i="10"/>
  <c r="M96" i="10"/>
  <c r="M97" i="10"/>
  <c r="M98" i="10"/>
  <c r="M99" i="10"/>
  <c r="M100" i="10"/>
  <c r="M101" i="10"/>
  <c r="M102" i="10"/>
  <c r="M103" i="10"/>
  <c r="M104" i="10"/>
  <c r="M105" i="10"/>
  <c r="M106" i="10"/>
  <c r="M107" i="10"/>
  <c r="M108" i="10"/>
  <c r="M109" i="10"/>
  <c r="M110" i="10"/>
  <c r="M111" i="10"/>
  <c r="M112" i="10"/>
  <c r="M113" i="10"/>
  <c r="M114" i="10"/>
  <c r="M115" i="10"/>
  <c r="M116" i="10"/>
  <c r="M117" i="10"/>
  <c r="M118" i="10"/>
  <c r="M119" i="10"/>
  <c r="M120" i="10"/>
  <c r="M121" i="10"/>
  <c r="M122" i="10"/>
  <c r="M123" i="10"/>
  <c r="M124" i="10"/>
  <c r="M125" i="10"/>
  <c r="M126" i="10"/>
  <c r="M127" i="10"/>
  <c r="M128" i="10"/>
  <c r="M129" i="10"/>
  <c r="M130" i="10"/>
  <c r="M131" i="10"/>
  <c r="M132" i="10"/>
  <c r="M133" i="10"/>
  <c r="M134" i="10"/>
  <c r="M135" i="10"/>
  <c r="M136" i="10"/>
  <c r="M137" i="10"/>
  <c r="M138" i="10"/>
  <c r="M139" i="10"/>
  <c r="M140" i="10"/>
  <c r="M141" i="10"/>
  <c r="M142" i="10"/>
  <c r="M143" i="10"/>
  <c r="M144" i="10"/>
  <c r="M145" i="10"/>
  <c r="M146" i="10"/>
  <c r="M147" i="10"/>
  <c r="M148" i="10"/>
  <c r="M149" i="10"/>
  <c r="M150" i="10"/>
  <c r="M151" i="10"/>
  <c r="M152" i="10"/>
  <c r="M153" i="10"/>
  <c r="M154" i="10"/>
  <c r="M155" i="10"/>
  <c r="M156" i="10"/>
  <c r="M157" i="10"/>
  <c r="M158" i="10"/>
  <c r="M159" i="10"/>
  <c r="M160" i="10"/>
  <c r="M161" i="10"/>
  <c r="M162" i="10"/>
  <c r="M163" i="10"/>
  <c r="M164" i="10"/>
  <c r="M165" i="10"/>
  <c r="M166" i="10"/>
  <c r="M167" i="10"/>
  <c r="M168" i="10"/>
  <c r="M169" i="10"/>
  <c r="M170" i="10"/>
  <c r="M171" i="10"/>
  <c r="M172" i="10"/>
  <c r="M173" i="10"/>
  <c r="M174" i="10"/>
  <c r="M175" i="10"/>
  <c r="M176" i="10"/>
  <c r="M177" i="10"/>
  <c r="M178" i="10"/>
  <c r="M179" i="10"/>
  <c r="M180" i="10"/>
  <c r="M181" i="10"/>
  <c r="M182" i="10"/>
  <c r="M183" i="10"/>
  <c r="M184" i="10"/>
  <c r="M185" i="10"/>
  <c r="M186" i="10"/>
  <c r="M187" i="10"/>
  <c r="M188" i="10"/>
  <c r="M189" i="10"/>
  <c r="M190" i="10"/>
  <c r="M191" i="10"/>
  <c r="M192" i="10"/>
  <c r="M193" i="10"/>
  <c r="M194" i="10"/>
  <c r="M195" i="10"/>
  <c r="M196" i="10"/>
  <c r="M197" i="10"/>
  <c r="M198" i="10"/>
  <c r="M199" i="10"/>
  <c r="M200" i="10"/>
  <c r="M201" i="10"/>
  <c r="M202" i="10"/>
  <c r="M203" i="10"/>
  <c r="M204" i="10"/>
  <c r="M205" i="10"/>
  <c r="M206" i="10"/>
  <c r="M207" i="10"/>
  <c r="M208" i="10"/>
  <c r="M209" i="10"/>
  <c r="M210" i="10"/>
  <c r="M211" i="10"/>
  <c r="M212" i="10"/>
  <c r="M213" i="10"/>
  <c r="M214" i="10"/>
  <c r="M215" i="10"/>
  <c r="M216" i="10"/>
  <c r="M217" i="10"/>
  <c r="M218" i="10"/>
  <c r="M219" i="10"/>
  <c r="M220" i="10"/>
  <c r="M221" i="10"/>
  <c r="M222" i="10"/>
  <c r="M223" i="10"/>
  <c r="M224" i="10"/>
  <c r="M225" i="10"/>
  <c r="M226" i="10"/>
  <c r="M227" i="10"/>
  <c r="M228" i="10"/>
  <c r="M229" i="10"/>
  <c r="M230" i="10"/>
  <c r="M231" i="10"/>
  <c r="M232" i="10"/>
  <c r="M233" i="10"/>
  <c r="M234" i="10"/>
  <c r="M235" i="10"/>
  <c r="M236" i="10"/>
  <c r="M237" i="10"/>
  <c r="M238" i="10"/>
  <c r="M239" i="10"/>
  <c r="M240" i="10"/>
  <c r="M241" i="10"/>
  <c r="M242" i="10"/>
  <c r="M243" i="10"/>
  <c r="M244" i="10"/>
  <c r="M245" i="10"/>
  <c r="M246" i="10"/>
  <c r="M247" i="10"/>
  <c r="M248" i="10"/>
  <c r="M249" i="10"/>
  <c r="M250" i="10"/>
  <c r="M251" i="10"/>
  <c r="M252" i="10"/>
  <c r="M253" i="10"/>
  <c r="M254" i="10"/>
  <c r="M255" i="10"/>
  <c r="M256" i="10"/>
  <c r="M257" i="10"/>
  <c r="M258" i="10"/>
  <c r="M259" i="10"/>
  <c r="M260" i="10"/>
  <c r="M261" i="10"/>
  <c r="M262" i="10"/>
  <c r="M263" i="10"/>
  <c r="M264" i="10"/>
  <c r="M265" i="10"/>
  <c r="M266" i="10"/>
  <c r="M267" i="10"/>
  <c r="M268" i="10"/>
  <c r="M269" i="10"/>
  <c r="M270" i="10"/>
  <c r="M271" i="10"/>
  <c r="M272" i="10"/>
  <c r="M273" i="10"/>
  <c r="M274" i="10"/>
  <c r="M275" i="10"/>
  <c r="M276" i="10"/>
  <c r="M277" i="10"/>
  <c r="M278" i="10"/>
  <c r="M279" i="10"/>
  <c r="M280" i="10"/>
  <c r="M281" i="10"/>
  <c r="M282" i="10"/>
  <c r="M283" i="10"/>
  <c r="M284" i="10"/>
  <c r="M285" i="10"/>
  <c r="M286" i="10"/>
  <c r="M287" i="10"/>
  <c r="M288" i="10"/>
  <c r="M289" i="10"/>
  <c r="M290" i="10"/>
  <c r="M291" i="10"/>
  <c r="M292" i="10"/>
  <c r="M293" i="10"/>
  <c r="M294" i="10"/>
  <c r="M295" i="10"/>
  <c r="M296" i="10"/>
  <c r="M297" i="10"/>
  <c r="M298" i="10"/>
  <c r="M299" i="10"/>
  <c r="M300" i="10"/>
  <c r="M301" i="10"/>
  <c r="M302" i="10"/>
  <c r="M303" i="10"/>
  <c r="M304" i="10"/>
  <c r="M305" i="10"/>
  <c r="M306" i="10"/>
  <c r="M307" i="10"/>
  <c r="M308" i="10"/>
  <c r="M309" i="10"/>
  <c r="M310" i="10"/>
  <c r="M311" i="10"/>
  <c r="M312" i="10"/>
  <c r="M313" i="10"/>
  <c r="M314" i="10"/>
  <c r="M315" i="10"/>
  <c r="M316" i="10"/>
  <c r="M317" i="10"/>
  <c r="M318" i="10"/>
  <c r="M319" i="10"/>
  <c r="M320" i="10"/>
  <c r="M321" i="10"/>
  <c r="M322" i="10"/>
  <c r="M323" i="10"/>
  <c r="M324" i="10"/>
  <c r="M325" i="10"/>
  <c r="M326" i="10"/>
  <c r="M327" i="10"/>
  <c r="M328" i="10"/>
  <c r="M329" i="10"/>
  <c r="M330" i="10"/>
  <c r="M331" i="10"/>
  <c r="M332" i="10"/>
  <c r="M333" i="10"/>
  <c r="M334" i="10"/>
  <c r="M335" i="10"/>
  <c r="M336" i="10"/>
  <c r="M337" i="10"/>
  <c r="M338" i="10"/>
  <c r="M339" i="10"/>
  <c r="M340" i="10"/>
  <c r="M341" i="10"/>
  <c r="M342" i="10"/>
  <c r="M343" i="10"/>
  <c r="M344" i="10"/>
  <c r="M345" i="10"/>
  <c r="M346" i="10"/>
  <c r="M347" i="10"/>
  <c r="M348" i="10"/>
  <c r="M349" i="10"/>
  <c r="M350" i="10"/>
  <c r="M351" i="10"/>
  <c r="M352" i="10"/>
  <c r="M353" i="10"/>
  <c r="M354" i="10"/>
  <c r="M355" i="10"/>
  <c r="M356" i="10"/>
  <c r="M357" i="10"/>
  <c r="M358" i="10"/>
  <c r="M359" i="10"/>
  <c r="M360" i="10"/>
  <c r="M361" i="10"/>
  <c r="M362" i="10"/>
  <c r="M363" i="10"/>
  <c r="M364" i="10"/>
  <c r="M365" i="10"/>
  <c r="M366" i="10"/>
  <c r="M2" i="10"/>
  <c r="K3" i="4"/>
  <c r="K4" i="4"/>
  <c r="K5" i="4"/>
  <c r="K6" i="4"/>
  <c r="K7" i="4"/>
  <c r="K8" i="4"/>
  <c r="K9" i="4"/>
  <c r="K10" i="4"/>
  <c r="K11" i="4"/>
  <c r="K12" i="4"/>
  <c r="K13" i="4"/>
  <c r="K14" i="4"/>
  <c r="K15" i="4"/>
  <c r="K16" i="4"/>
  <c r="K17" i="4"/>
  <c r="K18" i="4"/>
  <c r="K19" i="4"/>
  <c r="N370" i="4" s="1"/>
  <c r="K20" i="4"/>
  <c r="K21" i="4"/>
  <c r="K22" i="4"/>
  <c r="K23" i="4"/>
  <c r="K24" i="4"/>
  <c r="K25" i="4"/>
  <c r="K26" i="4"/>
  <c r="K27" i="4"/>
  <c r="K28" i="4"/>
  <c r="K29" i="4"/>
  <c r="K30" i="4"/>
  <c r="K31" i="4"/>
  <c r="K32" i="4"/>
  <c r="K33" i="4"/>
  <c r="K34" i="4"/>
  <c r="K35" i="4"/>
  <c r="K36" i="4"/>
  <c r="K37" i="4"/>
  <c r="K38" i="4"/>
  <c r="K39" i="4"/>
  <c r="K40" i="4"/>
  <c r="K41" i="4"/>
  <c r="K42" i="4"/>
  <c r="K43" i="4"/>
  <c r="K44" i="4"/>
  <c r="K45" i="4"/>
  <c r="K46" i="4"/>
  <c r="K47" i="4"/>
  <c r="K48" i="4"/>
  <c r="K49" i="4"/>
  <c r="K50" i="4"/>
  <c r="K51" i="4"/>
  <c r="K52" i="4"/>
  <c r="K53" i="4"/>
  <c r="K54" i="4"/>
  <c r="K55" i="4"/>
  <c r="K56" i="4"/>
  <c r="K57" i="4"/>
  <c r="K58" i="4"/>
  <c r="K59" i="4"/>
  <c r="K60" i="4"/>
  <c r="K61" i="4"/>
  <c r="K62" i="4"/>
  <c r="K63" i="4"/>
  <c r="K64" i="4"/>
  <c r="K65" i="4"/>
  <c r="K66" i="4"/>
  <c r="K67" i="4"/>
  <c r="K68" i="4"/>
  <c r="K69" i="4"/>
  <c r="K70" i="4"/>
  <c r="K71" i="4"/>
  <c r="K72" i="4"/>
  <c r="K73" i="4"/>
  <c r="K74" i="4"/>
  <c r="K75" i="4"/>
  <c r="K76" i="4"/>
  <c r="K77" i="4"/>
  <c r="K78" i="4"/>
  <c r="K79" i="4"/>
  <c r="K80" i="4"/>
  <c r="K81" i="4"/>
  <c r="K82" i="4"/>
  <c r="K83" i="4"/>
  <c r="K84" i="4"/>
  <c r="K85" i="4"/>
  <c r="K86" i="4"/>
  <c r="K87" i="4"/>
  <c r="K88" i="4"/>
  <c r="K89" i="4"/>
  <c r="K90" i="4"/>
  <c r="K91" i="4"/>
  <c r="K92" i="4"/>
  <c r="K93" i="4"/>
  <c r="K94" i="4"/>
  <c r="K95" i="4"/>
  <c r="K96" i="4"/>
  <c r="K97" i="4"/>
  <c r="K98" i="4"/>
  <c r="K99" i="4"/>
  <c r="K100" i="4"/>
  <c r="K101" i="4"/>
  <c r="K102" i="4"/>
  <c r="K103" i="4"/>
  <c r="K104" i="4"/>
  <c r="K105" i="4"/>
  <c r="K106" i="4"/>
  <c r="K107" i="4"/>
  <c r="K108" i="4"/>
  <c r="K109" i="4"/>
  <c r="K110" i="4"/>
  <c r="K111" i="4"/>
  <c r="K112" i="4"/>
  <c r="K113" i="4"/>
  <c r="K114" i="4"/>
  <c r="K115" i="4"/>
  <c r="K116" i="4"/>
  <c r="K117" i="4"/>
  <c r="K118" i="4"/>
  <c r="K119" i="4"/>
  <c r="K120" i="4"/>
  <c r="K121" i="4"/>
  <c r="K122" i="4"/>
  <c r="K123" i="4"/>
  <c r="K124" i="4"/>
  <c r="K125" i="4"/>
  <c r="K126" i="4"/>
  <c r="K127" i="4"/>
  <c r="K128" i="4"/>
  <c r="K129" i="4"/>
  <c r="K130" i="4"/>
  <c r="K131" i="4"/>
  <c r="K132" i="4"/>
  <c r="K133" i="4"/>
  <c r="K134" i="4"/>
  <c r="K135" i="4"/>
  <c r="K136" i="4"/>
  <c r="K137" i="4"/>
  <c r="K138" i="4"/>
  <c r="K139" i="4"/>
  <c r="K140" i="4"/>
  <c r="K141" i="4"/>
  <c r="K142" i="4"/>
  <c r="K143" i="4"/>
  <c r="K144" i="4"/>
  <c r="K145" i="4"/>
  <c r="K146" i="4"/>
  <c r="K147" i="4"/>
  <c r="K148" i="4"/>
  <c r="K149" i="4"/>
  <c r="K150" i="4"/>
  <c r="K151" i="4"/>
  <c r="K152" i="4"/>
  <c r="K153" i="4"/>
  <c r="K154" i="4"/>
  <c r="K155" i="4"/>
  <c r="K156" i="4"/>
  <c r="K157" i="4"/>
  <c r="K158" i="4"/>
  <c r="K159" i="4"/>
  <c r="K160" i="4"/>
  <c r="K161" i="4"/>
  <c r="K162" i="4"/>
  <c r="K163" i="4"/>
  <c r="K164" i="4"/>
  <c r="K165" i="4"/>
  <c r="K166" i="4"/>
  <c r="K167" i="4"/>
  <c r="K168" i="4"/>
  <c r="K169" i="4"/>
  <c r="K170" i="4"/>
  <c r="K171" i="4"/>
  <c r="K172" i="4"/>
  <c r="K173" i="4"/>
  <c r="K174" i="4"/>
  <c r="K175" i="4"/>
  <c r="K176" i="4"/>
  <c r="K177" i="4"/>
  <c r="K178" i="4"/>
  <c r="K179" i="4"/>
  <c r="K180" i="4"/>
  <c r="K181" i="4"/>
  <c r="K182" i="4"/>
  <c r="K183" i="4"/>
  <c r="K184" i="4"/>
  <c r="K185" i="4"/>
  <c r="K186" i="4"/>
  <c r="K187" i="4"/>
  <c r="K188" i="4"/>
  <c r="K189" i="4"/>
  <c r="K190" i="4"/>
  <c r="K191" i="4"/>
  <c r="K192" i="4"/>
  <c r="K193" i="4"/>
  <c r="K194" i="4"/>
  <c r="K195" i="4"/>
  <c r="K196" i="4"/>
  <c r="K197" i="4"/>
  <c r="K198" i="4"/>
  <c r="K199" i="4"/>
  <c r="K200" i="4"/>
  <c r="K201" i="4"/>
  <c r="K202" i="4"/>
  <c r="K203" i="4"/>
  <c r="K204" i="4"/>
  <c r="K205" i="4"/>
  <c r="K206" i="4"/>
  <c r="K207" i="4"/>
  <c r="K208" i="4"/>
  <c r="K209" i="4"/>
  <c r="K210" i="4"/>
  <c r="K211" i="4"/>
  <c r="K212" i="4"/>
  <c r="K213" i="4"/>
  <c r="K214" i="4"/>
  <c r="K215" i="4"/>
  <c r="K216" i="4"/>
  <c r="K217" i="4"/>
  <c r="K218" i="4"/>
  <c r="K219" i="4"/>
  <c r="K220" i="4"/>
  <c r="K221" i="4"/>
  <c r="K222" i="4"/>
  <c r="K223" i="4"/>
  <c r="K224" i="4"/>
  <c r="K225" i="4"/>
  <c r="K226" i="4"/>
  <c r="K227" i="4"/>
  <c r="K228" i="4"/>
  <c r="K229" i="4"/>
  <c r="K230" i="4"/>
  <c r="K231" i="4"/>
  <c r="K232" i="4"/>
  <c r="K233" i="4"/>
  <c r="K234" i="4"/>
  <c r="K235" i="4"/>
  <c r="K236" i="4"/>
  <c r="K237" i="4"/>
  <c r="K238" i="4"/>
  <c r="K239" i="4"/>
  <c r="K240" i="4"/>
  <c r="K241" i="4"/>
  <c r="K242" i="4"/>
  <c r="K243" i="4"/>
  <c r="K244" i="4"/>
  <c r="K245" i="4"/>
  <c r="K246" i="4"/>
  <c r="K247" i="4"/>
  <c r="K248" i="4"/>
  <c r="K249" i="4"/>
  <c r="K250" i="4"/>
  <c r="K251" i="4"/>
  <c r="K252" i="4"/>
  <c r="K253" i="4"/>
  <c r="K254" i="4"/>
  <c r="K255" i="4"/>
  <c r="K256" i="4"/>
  <c r="K257" i="4"/>
  <c r="K258" i="4"/>
  <c r="K259" i="4"/>
  <c r="K260" i="4"/>
  <c r="K261" i="4"/>
  <c r="K262" i="4"/>
  <c r="K263" i="4"/>
  <c r="K264" i="4"/>
  <c r="K265" i="4"/>
  <c r="K266" i="4"/>
  <c r="K267" i="4"/>
  <c r="K268" i="4"/>
  <c r="K269" i="4"/>
  <c r="K270" i="4"/>
  <c r="K271" i="4"/>
  <c r="K272" i="4"/>
  <c r="K273" i="4"/>
  <c r="K274" i="4"/>
  <c r="K275" i="4"/>
  <c r="K276" i="4"/>
  <c r="K277" i="4"/>
  <c r="K278" i="4"/>
  <c r="K279" i="4"/>
  <c r="K280" i="4"/>
  <c r="K281" i="4"/>
  <c r="K282" i="4"/>
  <c r="K283" i="4"/>
  <c r="K284" i="4"/>
  <c r="K285" i="4"/>
  <c r="K286" i="4"/>
  <c r="K287" i="4"/>
  <c r="K288" i="4"/>
  <c r="K289" i="4"/>
  <c r="K290" i="4"/>
  <c r="K291" i="4"/>
  <c r="K292" i="4"/>
  <c r="K293" i="4"/>
  <c r="K294" i="4"/>
  <c r="K295" i="4"/>
  <c r="K296" i="4"/>
  <c r="K297" i="4"/>
  <c r="K298" i="4"/>
  <c r="K299" i="4"/>
  <c r="K300" i="4"/>
  <c r="K301" i="4"/>
  <c r="K302" i="4"/>
  <c r="K303" i="4"/>
  <c r="K304" i="4"/>
  <c r="K305" i="4"/>
  <c r="K306" i="4"/>
  <c r="K307" i="4"/>
  <c r="K308" i="4"/>
  <c r="K309" i="4"/>
  <c r="K310" i="4"/>
  <c r="K311" i="4"/>
  <c r="K312" i="4"/>
  <c r="K313" i="4"/>
  <c r="K314" i="4"/>
  <c r="K315" i="4"/>
  <c r="K316" i="4"/>
  <c r="K317" i="4"/>
  <c r="K318" i="4"/>
  <c r="K319" i="4"/>
  <c r="K320" i="4"/>
  <c r="K321" i="4"/>
  <c r="K322" i="4"/>
  <c r="K323" i="4"/>
  <c r="K324" i="4"/>
  <c r="K325" i="4"/>
  <c r="K326" i="4"/>
  <c r="K327" i="4"/>
  <c r="K328" i="4"/>
  <c r="K329" i="4"/>
  <c r="K330" i="4"/>
  <c r="K331" i="4"/>
  <c r="K332" i="4"/>
  <c r="K333" i="4"/>
  <c r="K334" i="4"/>
  <c r="K335" i="4"/>
  <c r="K336" i="4"/>
  <c r="K337" i="4"/>
  <c r="K338" i="4"/>
  <c r="K339" i="4"/>
  <c r="K340" i="4"/>
  <c r="K341" i="4"/>
  <c r="K342" i="4"/>
  <c r="K343" i="4"/>
  <c r="K344" i="4"/>
  <c r="K345" i="4"/>
  <c r="K346" i="4"/>
  <c r="K347" i="4"/>
  <c r="K348" i="4"/>
  <c r="K349" i="4"/>
  <c r="K350" i="4"/>
  <c r="K351" i="4"/>
  <c r="K352" i="4"/>
  <c r="K353" i="4"/>
  <c r="K354" i="4"/>
  <c r="K355" i="4"/>
  <c r="K356" i="4"/>
  <c r="K357" i="4"/>
  <c r="K358" i="4"/>
  <c r="K359" i="4"/>
  <c r="K360" i="4"/>
  <c r="K361" i="4"/>
  <c r="K362" i="4"/>
  <c r="K363" i="4"/>
  <c r="K364" i="4"/>
  <c r="K365" i="4"/>
  <c r="K366" i="4"/>
  <c r="K2" i="4"/>
  <c r="K2" i="10"/>
  <c r="K3" i="10"/>
  <c r="K4" i="10"/>
  <c r="K5" i="10"/>
  <c r="K6" i="10"/>
  <c r="K7" i="10"/>
  <c r="K8" i="10"/>
  <c r="K9" i="10"/>
  <c r="K10" i="10"/>
  <c r="K11" i="10"/>
  <c r="K12" i="10"/>
  <c r="K13" i="10"/>
  <c r="K14" i="10"/>
  <c r="K15" i="10"/>
  <c r="K16" i="10"/>
  <c r="K17" i="10"/>
  <c r="K18" i="10"/>
  <c r="K19" i="10"/>
  <c r="K20" i="10"/>
  <c r="K21" i="10"/>
  <c r="K22" i="10"/>
  <c r="K23" i="10"/>
  <c r="K24" i="10"/>
  <c r="K25" i="10"/>
  <c r="K26" i="10"/>
  <c r="K27" i="10"/>
  <c r="K28" i="10"/>
  <c r="K29" i="10"/>
  <c r="K30" i="10"/>
  <c r="K31" i="10"/>
  <c r="K32" i="10"/>
  <c r="K33" i="10"/>
  <c r="K34" i="10"/>
  <c r="K35" i="10"/>
  <c r="K36" i="10"/>
  <c r="K37" i="10"/>
  <c r="K38" i="10"/>
  <c r="K39" i="10"/>
  <c r="K40" i="10"/>
  <c r="K41" i="10"/>
  <c r="K42" i="10"/>
  <c r="K43" i="10"/>
  <c r="K44" i="10"/>
  <c r="K45" i="10"/>
  <c r="K46" i="10"/>
  <c r="K47" i="10"/>
  <c r="K48" i="10"/>
  <c r="K49" i="10"/>
  <c r="K50" i="10"/>
  <c r="K51" i="10"/>
  <c r="K52" i="10"/>
  <c r="K53" i="10"/>
  <c r="K54" i="10"/>
  <c r="K55" i="10"/>
  <c r="K56" i="10"/>
  <c r="K57" i="10"/>
  <c r="K58" i="10"/>
  <c r="K59" i="10"/>
  <c r="K60" i="10"/>
  <c r="K61" i="10"/>
  <c r="K62" i="10"/>
  <c r="K63" i="10"/>
  <c r="K64" i="10"/>
  <c r="K65" i="10"/>
  <c r="K66" i="10"/>
  <c r="K67" i="10"/>
  <c r="K68" i="10"/>
  <c r="K69" i="10"/>
  <c r="K70" i="10"/>
  <c r="K71" i="10"/>
  <c r="K72" i="10"/>
  <c r="K73" i="10"/>
  <c r="K74" i="10"/>
  <c r="K75" i="10"/>
  <c r="K76" i="10"/>
  <c r="K77" i="10"/>
  <c r="K78" i="10"/>
  <c r="K79" i="10"/>
  <c r="K80" i="10"/>
  <c r="K81" i="10"/>
  <c r="K82" i="10"/>
  <c r="K83" i="10"/>
  <c r="K84" i="10"/>
  <c r="K85" i="10"/>
  <c r="K86" i="10"/>
  <c r="K87" i="10"/>
  <c r="K88" i="10"/>
  <c r="K89" i="10"/>
  <c r="K90" i="10"/>
  <c r="K91" i="10"/>
  <c r="K92" i="10"/>
  <c r="K93" i="10"/>
  <c r="K94" i="10"/>
  <c r="K95" i="10"/>
  <c r="K96" i="10"/>
  <c r="K97" i="10"/>
  <c r="K98" i="10"/>
  <c r="K99" i="10"/>
  <c r="K100" i="10"/>
  <c r="K101" i="10"/>
  <c r="K102" i="10"/>
  <c r="K103" i="10"/>
  <c r="K104" i="10"/>
  <c r="K105" i="10"/>
  <c r="K106" i="10"/>
  <c r="K107" i="10"/>
  <c r="K108" i="10"/>
  <c r="K109" i="10"/>
  <c r="K110" i="10"/>
  <c r="K111" i="10"/>
  <c r="K112" i="10"/>
  <c r="K113" i="10"/>
  <c r="K114" i="10"/>
  <c r="K115" i="10"/>
  <c r="K116" i="10"/>
  <c r="K117" i="10"/>
  <c r="K118" i="10"/>
  <c r="K119" i="10"/>
  <c r="K120" i="10"/>
  <c r="K121" i="10"/>
  <c r="K122" i="10"/>
  <c r="K123" i="10"/>
  <c r="K124" i="10"/>
  <c r="K125" i="10"/>
  <c r="K126" i="10"/>
  <c r="K127" i="10"/>
  <c r="K128" i="10"/>
  <c r="K129" i="10"/>
  <c r="K130" i="10"/>
  <c r="K131" i="10"/>
  <c r="K132" i="10"/>
  <c r="K133" i="10"/>
  <c r="K134" i="10"/>
  <c r="K135" i="10"/>
  <c r="K136" i="10"/>
  <c r="K137" i="10"/>
  <c r="K138" i="10"/>
  <c r="K139" i="10"/>
  <c r="K140" i="10"/>
  <c r="K141" i="10"/>
  <c r="K142" i="10"/>
  <c r="K143" i="10"/>
  <c r="K144" i="10"/>
  <c r="K145" i="10"/>
  <c r="K146" i="10"/>
  <c r="K147" i="10"/>
  <c r="K148" i="10"/>
  <c r="K149" i="10"/>
  <c r="K150" i="10"/>
  <c r="K151" i="10"/>
  <c r="K152" i="10"/>
  <c r="K153" i="10"/>
  <c r="K154" i="10"/>
  <c r="K155" i="10"/>
  <c r="K156" i="10"/>
  <c r="K157" i="10"/>
  <c r="K158" i="10"/>
  <c r="K159" i="10"/>
  <c r="K160" i="10"/>
  <c r="K161" i="10"/>
  <c r="K162" i="10"/>
  <c r="K163" i="10"/>
  <c r="K164" i="10"/>
  <c r="K165" i="10"/>
  <c r="K166" i="10"/>
  <c r="K167" i="10"/>
  <c r="K168" i="10"/>
  <c r="K169" i="10"/>
  <c r="K170" i="10"/>
  <c r="K171" i="10"/>
  <c r="K172" i="10"/>
  <c r="K173" i="10"/>
  <c r="K174" i="10"/>
  <c r="K175" i="10"/>
  <c r="K176" i="10"/>
  <c r="K177" i="10"/>
  <c r="K178" i="10"/>
  <c r="K179" i="10"/>
  <c r="K180" i="10"/>
  <c r="K181" i="10"/>
  <c r="K182" i="10"/>
  <c r="K183" i="10"/>
  <c r="K184" i="10"/>
  <c r="K185" i="10"/>
  <c r="K186" i="10"/>
  <c r="K187" i="10"/>
  <c r="K188" i="10"/>
  <c r="K189" i="10"/>
  <c r="K190" i="10"/>
  <c r="K191" i="10"/>
  <c r="K192" i="10"/>
  <c r="K193" i="10"/>
  <c r="K194" i="10"/>
  <c r="K195" i="10"/>
  <c r="K196" i="10"/>
  <c r="K197" i="10"/>
  <c r="K198" i="10"/>
  <c r="K199" i="10"/>
  <c r="K200" i="10"/>
  <c r="K201" i="10"/>
  <c r="K202" i="10"/>
  <c r="K203" i="10"/>
  <c r="K204" i="10"/>
  <c r="K205" i="10"/>
  <c r="K206" i="10"/>
  <c r="K207" i="10"/>
  <c r="K208" i="10"/>
  <c r="K209" i="10"/>
  <c r="K210" i="10"/>
  <c r="K211" i="10"/>
  <c r="K212" i="10"/>
  <c r="K213" i="10"/>
  <c r="K214" i="10"/>
  <c r="K215" i="10"/>
  <c r="K216" i="10"/>
  <c r="K217" i="10"/>
  <c r="K218" i="10"/>
  <c r="K219" i="10"/>
  <c r="K220" i="10"/>
  <c r="K221" i="10"/>
  <c r="K222" i="10"/>
  <c r="K223" i="10"/>
  <c r="K224" i="10"/>
  <c r="K225" i="10"/>
  <c r="K226" i="10"/>
  <c r="K227" i="10"/>
  <c r="K228" i="10"/>
  <c r="K229" i="10"/>
  <c r="K230" i="10"/>
  <c r="K231" i="10"/>
  <c r="K232" i="10"/>
  <c r="K233" i="10"/>
  <c r="K234" i="10"/>
  <c r="K235" i="10"/>
  <c r="K236" i="10"/>
  <c r="K237" i="10"/>
  <c r="K238" i="10"/>
  <c r="K239" i="10"/>
  <c r="K240" i="10"/>
  <c r="K241" i="10"/>
  <c r="K242" i="10"/>
  <c r="K243" i="10"/>
  <c r="K244" i="10"/>
  <c r="K245" i="10"/>
  <c r="K246" i="10"/>
  <c r="K247" i="10"/>
  <c r="K248" i="10"/>
  <c r="K249" i="10"/>
  <c r="K250" i="10"/>
  <c r="K251" i="10"/>
  <c r="K252" i="10"/>
  <c r="K253" i="10"/>
  <c r="K254" i="10"/>
  <c r="K255" i="10"/>
  <c r="K256" i="10"/>
  <c r="K257" i="10"/>
  <c r="K258" i="10"/>
  <c r="K259" i="10"/>
  <c r="K260" i="10"/>
  <c r="K261" i="10"/>
  <c r="K262" i="10"/>
  <c r="K263" i="10"/>
  <c r="K264" i="10"/>
  <c r="K265" i="10"/>
  <c r="K266" i="10"/>
  <c r="K267" i="10"/>
  <c r="K268" i="10"/>
  <c r="K269" i="10"/>
  <c r="K270" i="10"/>
  <c r="K271" i="10"/>
  <c r="K272" i="10"/>
  <c r="K273" i="10"/>
  <c r="K274" i="10"/>
  <c r="K275" i="10"/>
  <c r="K276" i="10"/>
  <c r="K277" i="10"/>
  <c r="K278" i="10"/>
  <c r="K279" i="10"/>
  <c r="K280" i="10"/>
  <c r="K281" i="10"/>
  <c r="K282" i="10"/>
  <c r="K283" i="10"/>
  <c r="K284" i="10"/>
  <c r="K285" i="10"/>
  <c r="K286" i="10"/>
  <c r="K287" i="10"/>
  <c r="K288" i="10"/>
  <c r="K289" i="10"/>
  <c r="K290" i="10"/>
  <c r="K291" i="10"/>
  <c r="K292" i="10"/>
  <c r="K293" i="10"/>
  <c r="K294" i="10"/>
  <c r="K295" i="10"/>
  <c r="K296" i="10"/>
  <c r="K297" i="10"/>
  <c r="K298" i="10"/>
  <c r="K299" i="10"/>
  <c r="K300" i="10"/>
  <c r="K301" i="10"/>
  <c r="K302" i="10"/>
  <c r="K303" i="10"/>
  <c r="K304" i="10"/>
  <c r="K305" i="10"/>
  <c r="K306" i="10"/>
  <c r="K307" i="10"/>
  <c r="K308" i="10"/>
  <c r="K309" i="10"/>
  <c r="K310" i="10"/>
  <c r="K311" i="10"/>
  <c r="K312" i="10"/>
  <c r="K313" i="10"/>
  <c r="K314" i="10"/>
  <c r="K315" i="10"/>
  <c r="K316" i="10"/>
  <c r="K317" i="10"/>
  <c r="K318" i="10"/>
  <c r="K319" i="10"/>
  <c r="K320" i="10"/>
  <c r="K321" i="10"/>
  <c r="K322" i="10"/>
  <c r="K323" i="10"/>
  <c r="K324" i="10"/>
  <c r="K325" i="10"/>
  <c r="K326" i="10"/>
  <c r="K327" i="10"/>
  <c r="K328" i="10"/>
  <c r="K329" i="10"/>
  <c r="K330" i="10"/>
  <c r="K331" i="10"/>
  <c r="K332" i="10"/>
  <c r="K333" i="10"/>
  <c r="K334" i="10"/>
  <c r="K335" i="10"/>
  <c r="K336" i="10"/>
  <c r="K337" i="10"/>
  <c r="K338" i="10"/>
  <c r="K339" i="10"/>
  <c r="K340" i="10"/>
  <c r="K341" i="10"/>
  <c r="K342" i="10"/>
  <c r="K343" i="10"/>
  <c r="K344" i="10"/>
  <c r="K345" i="10"/>
  <c r="K346" i="10"/>
  <c r="K347" i="10"/>
  <c r="K348" i="10"/>
  <c r="K349" i="10"/>
  <c r="K350" i="10"/>
  <c r="K351" i="10"/>
  <c r="K352" i="10"/>
  <c r="K353" i="10"/>
  <c r="K354" i="10"/>
  <c r="K355" i="10"/>
  <c r="K356" i="10"/>
  <c r="K357" i="10"/>
  <c r="K358" i="10"/>
  <c r="K359" i="10"/>
  <c r="K360" i="10"/>
  <c r="K361" i="10"/>
  <c r="K362" i="10"/>
  <c r="K363" i="10"/>
  <c r="K364" i="10"/>
  <c r="K365" i="10"/>
  <c r="K366" i="10"/>
  <c r="K367" i="10"/>
  <c r="F4" i="5"/>
  <c r="F5" i="5"/>
  <c r="F6" i="5"/>
  <c r="F7" i="5"/>
  <c r="F8" i="5"/>
  <c r="F9" i="5"/>
  <c r="F10" i="5"/>
  <c r="F11" i="5"/>
  <c r="F12" i="5"/>
  <c r="F13" i="5"/>
  <c r="F14" i="5"/>
  <c r="F15" i="5"/>
  <c r="F16" i="5"/>
  <c r="F17" i="5"/>
  <c r="F18" i="5"/>
  <c r="F19" i="5"/>
  <c r="F20" i="5"/>
  <c r="F21" i="5"/>
  <c r="F22" i="5"/>
  <c r="F23" i="5"/>
  <c r="F24" i="5"/>
  <c r="F25" i="5"/>
  <c r="F26" i="5"/>
  <c r="F27" i="5"/>
  <c r="F28" i="5"/>
  <c r="F29" i="5"/>
  <c r="F30" i="5"/>
  <c r="F31" i="5"/>
  <c r="F32" i="5"/>
  <c r="F33" i="5"/>
  <c r="F34" i="5"/>
  <c r="F35" i="5"/>
  <c r="F36" i="5"/>
  <c r="F37" i="5"/>
  <c r="F38" i="5"/>
  <c r="F39" i="5"/>
  <c r="F40" i="5"/>
  <c r="F41" i="5"/>
  <c r="F42" i="5"/>
  <c r="F43" i="5"/>
  <c r="F44" i="5"/>
  <c r="F45" i="5"/>
  <c r="F46" i="5"/>
  <c r="F47" i="5"/>
  <c r="F48" i="5"/>
  <c r="F49" i="5"/>
  <c r="F50" i="5"/>
  <c r="F51" i="5"/>
  <c r="F52" i="5"/>
  <c r="F53" i="5"/>
  <c r="F54" i="5"/>
  <c r="F55" i="5"/>
  <c r="F56" i="5"/>
  <c r="F57" i="5"/>
  <c r="F58" i="5"/>
  <c r="F59" i="5"/>
  <c r="F60" i="5"/>
  <c r="F61" i="5"/>
  <c r="F62" i="5"/>
  <c r="F63" i="5"/>
  <c r="F64" i="5"/>
  <c r="F65" i="5"/>
  <c r="F66" i="5"/>
  <c r="F67" i="5"/>
  <c r="F68" i="5"/>
  <c r="F69" i="5"/>
  <c r="F70" i="5"/>
  <c r="F71" i="5"/>
  <c r="F72" i="5"/>
  <c r="F73" i="5"/>
  <c r="F74" i="5"/>
  <c r="F75" i="5"/>
  <c r="F76" i="5"/>
  <c r="F77" i="5"/>
  <c r="F78" i="5"/>
  <c r="F79" i="5"/>
  <c r="F80" i="5"/>
  <c r="F81" i="5"/>
  <c r="F82" i="5"/>
  <c r="F83" i="5"/>
  <c r="F84" i="5"/>
  <c r="F85" i="5"/>
  <c r="F86" i="5"/>
  <c r="F87" i="5"/>
  <c r="F88" i="5"/>
  <c r="F89" i="5"/>
  <c r="F90" i="5"/>
  <c r="F91" i="5"/>
  <c r="F92" i="5"/>
  <c r="F93" i="5"/>
  <c r="F94" i="5"/>
  <c r="F95" i="5"/>
  <c r="F96" i="5"/>
  <c r="F97" i="5"/>
  <c r="F98" i="5"/>
  <c r="F99" i="5"/>
  <c r="F100" i="5"/>
  <c r="F101" i="5"/>
  <c r="F102" i="5"/>
  <c r="F103" i="5"/>
  <c r="F104" i="5"/>
  <c r="F105" i="5"/>
  <c r="F106" i="5"/>
  <c r="F107" i="5"/>
  <c r="F108" i="5"/>
  <c r="F109" i="5"/>
  <c r="F110" i="5"/>
  <c r="F111" i="5"/>
  <c r="F112" i="5"/>
  <c r="F113" i="5"/>
  <c r="F114" i="5"/>
  <c r="F115" i="5"/>
  <c r="F116" i="5"/>
  <c r="F117" i="5"/>
  <c r="F118" i="5"/>
  <c r="F119" i="5"/>
  <c r="F120" i="5"/>
  <c r="F121" i="5"/>
  <c r="F122" i="5"/>
  <c r="F123" i="5"/>
  <c r="F124" i="5"/>
  <c r="F125" i="5"/>
  <c r="F126" i="5"/>
  <c r="F127" i="5"/>
  <c r="F128" i="5"/>
  <c r="F129" i="5"/>
  <c r="F130" i="5"/>
  <c r="F131" i="5"/>
  <c r="F132" i="5"/>
  <c r="F133" i="5"/>
  <c r="F134" i="5"/>
  <c r="F135" i="5"/>
  <c r="F136" i="5"/>
  <c r="F137" i="5"/>
  <c r="F138" i="5"/>
  <c r="F139" i="5"/>
  <c r="F140" i="5"/>
  <c r="F141" i="5"/>
  <c r="F142" i="5"/>
  <c r="F143" i="5"/>
  <c r="F144" i="5"/>
  <c r="F145" i="5"/>
  <c r="F146" i="5"/>
  <c r="F147" i="5"/>
  <c r="F148" i="5"/>
  <c r="F149" i="5"/>
  <c r="F150" i="5"/>
  <c r="F151" i="5"/>
  <c r="F152" i="5"/>
  <c r="F153" i="5"/>
  <c r="F154" i="5"/>
  <c r="F155" i="5"/>
  <c r="F156" i="5"/>
  <c r="F157" i="5"/>
  <c r="F158" i="5"/>
  <c r="F159" i="5"/>
  <c r="F160" i="5"/>
  <c r="F161" i="5"/>
  <c r="F162" i="5"/>
  <c r="F163" i="5"/>
  <c r="F164" i="5"/>
  <c r="F165" i="5"/>
  <c r="F166" i="5"/>
  <c r="F167" i="5"/>
  <c r="F168" i="5"/>
  <c r="F169" i="5"/>
  <c r="F170" i="5"/>
  <c r="F171" i="5"/>
  <c r="F172" i="5"/>
  <c r="F173" i="5"/>
  <c r="F174" i="5"/>
  <c r="F175" i="5"/>
  <c r="F176" i="5"/>
  <c r="F177" i="5"/>
  <c r="F178" i="5"/>
  <c r="F179" i="5"/>
  <c r="F180" i="5"/>
  <c r="F181" i="5"/>
  <c r="F182" i="5"/>
  <c r="F183" i="5"/>
  <c r="F184" i="5"/>
  <c r="F185" i="5"/>
  <c r="F186" i="5"/>
  <c r="F187" i="5"/>
  <c r="F188" i="5"/>
  <c r="F189" i="5"/>
  <c r="F190" i="5"/>
  <c r="F191" i="5"/>
  <c r="F192" i="5"/>
  <c r="F193" i="5"/>
  <c r="F194" i="5"/>
  <c r="F195" i="5"/>
  <c r="F196" i="5"/>
  <c r="F197" i="5"/>
  <c r="F198" i="5"/>
  <c r="F199" i="5"/>
  <c r="F200" i="5"/>
  <c r="F201" i="5"/>
  <c r="F202" i="5"/>
  <c r="F203" i="5"/>
  <c r="F204" i="5"/>
  <c r="F205" i="5"/>
  <c r="F206" i="5"/>
  <c r="F207" i="5"/>
  <c r="F208" i="5"/>
  <c r="F209" i="5"/>
  <c r="F210" i="5"/>
  <c r="F211" i="5"/>
  <c r="F212" i="5"/>
  <c r="F213" i="5"/>
  <c r="F214" i="5"/>
  <c r="F215" i="5"/>
  <c r="F216" i="5"/>
  <c r="F217" i="5"/>
  <c r="F218" i="5"/>
  <c r="F219" i="5"/>
  <c r="F220" i="5"/>
  <c r="F221" i="5"/>
  <c r="F222" i="5"/>
  <c r="F223" i="5"/>
  <c r="F224" i="5"/>
  <c r="F225" i="5"/>
  <c r="F226" i="5"/>
  <c r="F227" i="5"/>
  <c r="F228" i="5"/>
  <c r="F229" i="5"/>
  <c r="F230" i="5"/>
  <c r="F231" i="5"/>
  <c r="F232" i="5"/>
  <c r="F233" i="5"/>
  <c r="F234" i="5"/>
  <c r="F235" i="5"/>
  <c r="F236" i="5"/>
  <c r="F237" i="5"/>
  <c r="F238" i="5"/>
  <c r="F239" i="5"/>
  <c r="F240" i="5"/>
  <c r="F241" i="5"/>
  <c r="F242" i="5"/>
  <c r="F243" i="5"/>
  <c r="F244" i="5"/>
  <c r="F245" i="5"/>
  <c r="F246" i="5"/>
  <c r="F247" i="5"/>
  <c r="F248" i="5"/>
  <c r="F249" i="5"/>
  <c r="F250" i="5"/>
  <c r="F251" i="5"/>
  <c r="F252" i="5"/>
  <c r="F253" i="5"/>
  <c r="F254" i="5"/>
  <c r="F255" i="5"/>
  <c r="F256" i="5"/>
  <c r="F257" i="5"/>
  <c r="F258" i="5"/>
  <c r="F259" i="5"/>
  <c r="F260" i="5"/>
  <c r="F261" i="5"/>
  <c r="F262" i="5"/>
  <c r="F263" i="5"/>
  <c r="F264" i="5"/>
  <c r="F265" i="5"/>
  <c r="F266" i="5"/>
  <c r="F267" i="5"/>
  <c r="F268" i="5"/>
  <c r="F269" i="5"/>
  <c r="F270" i="5"/>
  <c r="F271" i="5"/>
  <c r="F272" i="5"/>
  <c r="F273" i="5"/>
  <c r="F274" i="5"/>
  <c r="F275" i="5"/>
  <c r="F276" i="5"/>
  <c r="F277" i="5"/>
  <c r="F278" i="5"/>
  <c r="F279" i="5"/>
  <c r="F280" i="5"/>
  <c r="F281" i="5"/>
  <c r="F282" i="5"/>
  <c r="F283" i="5"/>
  <c r="F284" i="5"/>
  <c r="F285" i="5"/>
  <c r="F286" i="5"/>
  <c r="F287" i="5"/>
  <c r="F288" i="5"/>
  <c r="F289" i="5"/>
  <c r="F290" i="5"/>
  <c r="F291" i="5"/>
  <c r="F292" i="5"/>
  <c r="F293" i="5"/>
  <c r="F294" i="5"/>
  <c r="F295" i="5"/>
  <c r="F296" i="5"/>
  <c r="F297" i="5"/>
  <c r="F298" i="5"/>
  <c r="F299" i="5"/>
  <c r="F300" i="5"/>
  <c r="F301" i="5"/>
  <c r="F302" i="5"/>
  <c r="F303" i="5"/>
  <c r="F304" i="5"/>
  <c r="F305" i="5"/>
  <c r="F306" i="5"/>
  <c r="F307" i="5"/>
  <c r="F308" i="5"/>
  <c r="F309" i="5"/>
  <c r="F310" i="5"/>
  <c r="F311" i="5"/>
  <c r="F312" i="5"/>
  <c r="F313" i="5"/>
  <c r="F314" i="5"/>
  <c r="F315" i="5"/>
  <c r="F316" i="5"/>
  <c r="F317" i="5"/>
  <c r="F318" i="5"/>
  <c r="F319" i="5"/>
  <c r="F320" i="5"/>
  <c r="F321" i="5"/>
  <c r="F322" i="5"/>
  <c r="F323" i="5"/>
  <c r="F324" i="5"/>
  <c r="F325" i="5"/>
  <c r="F326" i="5"/>
  <c r="F327" i="5"/>
  <c r="F328" i="5"/>
  <c r="F329" i="5"/>
  <c r="F330" i="5"/>
  <c r="F331" i="5"/>
  <c r="F332" i="5"/>
  <c r="F333" i="5"/>
  <c r="F334" i="5"/>
  <c r="F335" i="5"/>
  <c r="F336" i="5"/>
  <c r="F337" i="5"/>
  <c r="F338" i="5"/>
  <c r="F339" i="5"/>
  <c r="F340" i="5"/>
  <c r="F341" i="5"/>
  <c r="F342" i="5"/>
  <c r="F343" i="5"/>
  <c r="F344" i="5"/>
  <c r="F345" i="5"/>
  <c r="F346" i="5"/>
  <c r="F347" i="5"/>
  <c r="F348" i="5"/>
  <c r="F349" i="5"/>
  <c r="F350" i="5"/>
  <c r="F351" i="5"/>
  <c r="F352" i="5"/>
  <c r="F353" i="5"/>
  <c r="F354" i="5"/>
  <c r="F355" i="5"/>
  <c r="F356" i="5"/>
  <c r="F357" i="5"/>
  <c r="F358" i="5"/>
  <c r="F359" i="5"/>
  <c r="F360" i="5"/>
  <c r="F361" i="5"/>
  <c r="F362" i="5"/>
  <c r="F363" i="5"/>
  <c r="F364" i="5"/>
  <c r="F365" i="5"/>
  <c r="F366" i="5"/>
  <c r="S370" i="4"/>
  <c r="U370" i="4"/>
  <c r="T370" i="4"/>
  <c r="R370" i="4"/>
  <c r="Q370" i="4"/>
  <c r="P370" i="4"/>
  <c r="O370" i="4"/>
  <c r="L370" i="4"/>
  <c r="J370" i="4"/>
  <c r="I370" i="4"/>
  <c r="H374" i="4"/>
  <c r="H2" i="19"/>
  <c r="F2" i="19"/>
  <c r="H2" i="16"/>
  <c r="F2" i="16"/>
  <c r="R366" i="4" l="1"/>
  <c r="U366" i="4" s="1"/>
  <c r="N366" i="4"/>
  <c r="G366" i="4"/>
  <c r="R365" i="4"/>
  <c r="S365" i="4" s="1"/>
  <c r="T365" i="4" s="1"/>
  <c r="N365" i="4"/>
  <c r="G365" i="4"/>
  <c r="U364" i="4"/>
  <c r="S364" i="4"/>
  <c r="T364" i="4" s="1"/>
  <c r="R364" i="4"/>
  <c r="N364" i="4"/>
  <c r="G364" i="4"/>
  <c r="R363" i="4"/>
  <c r="N363" i="4"/>
  <c r="G363" i="4"/>
  <c r="S362" i="4"/>
  <c r="R362" i="4"/>
  <c r="U362" i="4" s="1"/>
  <c r="N362" i="4"/>
  <c r="T362" i="4" s="1"/>
  <c r="G362" i="4"/>
  <c r="R361" i="4"/>
  <c r="S361" i="4" s="1"/>
  <c r="N361" i="4"/>
  <c r="T361" i="4" s="1"/>
  <c r="G361" i="4"/>
  <c r="R360" i="4"/>
  <c r="U360" i="4" s="1"/>
  <c r="N360" i="4"/>
  <c r="G360" i="4"/>
  <c r="R359" i="4"/>
  <c r="N359" i="4"/>
  <c r="G359" i="4"/>
  <c r="U358" i="4"/>
  <c r="S358" i="4"/>
  <c r="R358" i="4"/>
  <c r="N358" i="4"/>
  <c r="T358" i="4" s="1"/>
  <c r="G358" i="4"/>
  <c r="R357" i="4"/>
  <c r="U357" i="4" s="1"/>
  <c r="N357" i="4"/>
  <c r="G357" i="4"/>
  <c r="R356" i="4"/>
  <c r="U356" i="4" s="1"/>
  <c r="N356" i="4"/>
  <c r="G356" i="4"/>
  <c r="R355" i="4"/>
  <c r="N355" i="4"/>
  <c r="G355" i="4"/>
  <c r="R354" i="4"/>
  <c r="S354" i="4" s="1"/>
  <c r="T354" i="4" s="1"/>
  <c r="N354" i="4"/>
  <c r="G354" i="4"/>
  <c r="R353" i="4"/>
  <c r="U353" i="4" s="1"/>
  <c r="N353" i="4"/>
  <c r="G353" i="4"/>
  <c r="U352" i="4"/>
  <c r="S352" i="4"/>
  <c r="R352" i="4"/>
  <c r="N352" i="4"/>
  <c r="T352" i="4" s="1"/>
  <c r="G352" i="4"/>
  <c r="R351" i="4"/>
  <c r="N351" i="4"/>
  <c r="G351" i="4"/>
  <c r="S350" i="4"/>
  <c r="R350" i="4"/>
  <c r="U350" i="4" s="1"/>
  <c r="N350" i="4"/>
  <c r="T350" i="4" s="1"/>
  <c r="G350" i="4"/>
  <c r="R349" i="4"/>
  <c r="U349" i="4" s="1"/>
  <c r="N349" i="4"/>
  <c r="G349" i="4"/>
  <c r="U348" i="4"/>
  <c r="S348" i="4"/>
  <c r="R348" i="4"/>
  <c r="N348" i="4"/>
  <c r="T348" i="4" s="1"/>
  <c r="G348" i="4"/>
  <c r="R347" i="4"/>
  <c r="N347" i="4"/>
  <c r="G347" i="4"/>
  <c r="R346" i="4"/>
  <c r="U346" i="4" s="1"/>
  <c r="N346" i="4"/>
  <c r="G346" i="4"/>
  <c r="U345" i="4"/>
  <c r="R345" i="4"/>
  <c r="S345" i="4" s="1"/>
  <c r="T345" i="4" s="1"/>
  <c r="N345" i="4"/>
  <c r="G345" i="4"/>
  <c r="R344" i="4"/>
  <c r="N344" i="4"/>
  <c r="G344" i="4"/>
  <c r="R343" i="4"/>
  <c r="N343" i="4"/>
  <c r="G343" i="4"/>
  <c r="R342" i="4"/>
  <c r="U342" i="4" s="1"/>
  <c r="N342" i="4"/>
  <c r="G342" i="4"/>
  <c r="R341" i="4"/>
  <c r="U341" i="4" s="1"/>
  <c r="N341" i="4"/>
  <c r="G341" i="4"/>
  <c r="S340" i="4"/>
  <c r="R340" i="4"/>
  <c r="U340" i="4" s="1"/>
  <c r="N340" i="4"/>
  <c r="T340" i="4" s="1"/>
  <c r="G340" i="4"/>
  <c r="R339" i="4"/>
  <c r="N339" i="4"/>
  <c r="G339" i="4"/>
  <c r="U338" i="4"/>
  <c r="R338" i="4"/>
  <c r="S338" i="4" s="1"/>
  <c r="N338" i="4"/>
  <c r="T338" i="4" s="1"/>
  <c r="G338" i="4"/>
  <c r="R337" i="4"/>
  <c r="S337" i="4" s="1"/>
  <c r="N337" i="4"/>
  <c r="T337" i="4" s="1"/>
  <c r="G337" i="4"/>
  <c r="S336" i="4"/>
  <c r="R336" i="4"/>
  <c r="U336" i="4" s="1"/>
  <c r="N336" i="4"/>
  <c r="T336" i="4" s="1"/>
  <c r="G336" i="4"/>
  <c r="R335" i="4"/>
  <c r="N335" i="4"/>
  <c r="G335" i="4"/>
  <c r="R334" i="4"/>
  <c r="S334" i="4" s="1"/>
  <c r="T334" i="4" s="1"/>
  <c r="N334" i="4"/>
  <c r="G334" i="4"/>
  <c r="S333" i="4"/>
  <c r="R333" i="4"/>
  <c r="U333" i="4" s="1"/>
  <c r="N333" i="4"/>
  <c r="T333" i="4" s="1"/>
  <c r="G333" i="4"/>
  <c r="U332" i="4"/>
  <c r="S332" i="4"/>
  <c r="T332" i="4" s="1"/>
  <c r="R332" i="4"/>
  <c r="N332" i="4"/>
  <c r="G332" i="4"/>
  <c r="R331" i="4"/>
  <c r="N331" i="4"/>
  <c r="G331" i="4"/>
  <c r="R330" i="4"/>
  <c r="S330" i="4" s="1"/>
  <c r="N330" i="4"/>
  <c r="T330" i="4" s="1"/>
  <c r="G330" i="4"/>
  <c r="R329" i="4"/>
  <c r="U329" i="4" s="1"/>
  <c r="N329" i="4"/>
  <c r="G329" i="4"/>
  <c r="R328" i="4"/>
  <c r="S328" i="4" s="1"/>
  <c r="N328" i="4"/>
  <c r="T328" i="4" s="1"/>
  <c r="G328" i="4"/>
  <c r="R327" i="4"/>
  <c r="N327" i="4"/>
  <c r="G327" i="4"/>
  <c r="R326" i="4"/>
  <c r="U326" i="4" s="1"/>
  <c r="N326" i="4"/>
  <c r="G326" i="4"/>
  <c r="R325" i="4"/>
  <c r="U325" i="4" s="1"/>
  <c r="N325" i="4"/>
  <c r="G325" i="4"/>
  <c r="R324" i="4"/>
  <c r="S324" i="4" s="1"/>
  <c r="T324" i="4" s="1"/>
  <c r="N324" i="4"/>
  <c r="G324" i="4"/>
  <c r="R323" i="4"/>
  <c r="N323" i="4"/>
  <c r="G323" i="4"/>
  <c r="R322" i="4"/>
  <c r="U322" i="4" s="1"/>
  <c r="N322" i="4"/>
  <c r="G322" i="4"/>
  <c r="S321" i="4"/>
  <c r="R321" i="4"/>
  <c r="U321" i="4" s="1"/>
  <c r="N321" i="4"/>
  <c r="T321" i="4" s="1"/>
  <c r="G321" i="4"/>
  <c r="R320" i="4"/>
  <c r="U320" i="4" s="1"/>
  <c r="N320" i="4"/>
  <c r="G320" i="4"/>
  <c r="R319" i="4"/>
  <c r="N319" i="4"/>
  <c r="G319" i="4"/>
  <c r="R318" i="4"/>
  <c r="U318" i="4" s="1"/>
  <c r="N318" i="4"/>
  <c r="G318" i="4"/>
  <c r="U317" i="4"/>
  <c r="S317" i="4"/>
  <c r="R317" i="4"/>
  <c r="N317" i="4"/>
  <c r="T317" i="4" s="1"/>
  <c r="G317" i="4"/>
  <c r="R316" i="4"/>
  <c r="N316" i="4"/>
  <c r="G316" i="4"/>
  <c r="R315" i="4"/>
  <c r="N315" i="4"/>
  <c r="G315" i="4"/>
  <c r="U314" i="4"/>
  <c r="R314" i="4"/>
  <c r="S314" i="4" s="1"/>
  <c r="T314" i="4" s="1"/>
  <c r="N314" i="4"/>
  <c r="G314" i="4"/>
  <c r="R313" i="4"/>
  <c r="N313" i="4"/>
  <c r="G313" i="4"/>
  <c r="U312" i="4"/>
  <c r="S312" i="4"/>
  <c r="R312" i="4"/>
  <c r="N312" i="4"/>
  <c r="T312" i="4" s="1"/>
  <c r="G312" i="4"/>
  <c r="R311" i="4"/>
  <c r="N311" i="4"/>
  <c r="G311" i="4"/>
  <c r="U310" i="4"/>
  <c r="S310" i="4"/>
  <c r="R310" i="4"/>
  <c r="N310" i="4"/>
  <c r="T310" i="4" s="1"/>
  <c r="G310" i="4"/>
  <c r="S309" i="4"/>
  <c r="R309" i="4"/>
  <c r="U309" i="4" s="1"/>
  <c r="N309" i="4"/>
  <c r="T309" i="4" s="1"/>
  <c r="G309" i="4"/>
  <c r="U308" i="4"/>
  <c r="S308" i="4"/>
  <c r="R308" i="4"/>
  <c r="N308" i="4"/>
  <c r="T308" i="4" s="1"/>
  <c r="G308" i="4"/>
  <c r="R307" i="4"/>
  <c r="N307" i="4"/>
  <c r="G307" i="4"/>
  <c r="U306" i="4"/>
  <c r="R306" i="4"/>
  <c r="S306" i="4" s="1"/>
  <c r="N306" i="4"/>
  <c r="G306" i="4"/>
  <c r="S305" i="4"/>
  <c r="R305" i="4"/>
  <c r="U305" i="4" s="1"/>
  <c r="N305" i="4"/>
  <c r="T305" i="4" s="1"/>
  <c r="G305" i="4"/>
  <c r="R304" i="4"/>
  <c r="U304" i="4" s="1"/>
  <c r="N304" i="4"/>
  <c r="G304" i="4"/>
  <c r="R303" i="4"/>
  <c r="N303" i="4"/>
  <c r="G303" i="4"/>
  <c r="R302" i="4"/>
  <c r="U302" i="4" s="1"/>
  <c r="N302" i="4"/>
  <c r="G302" i="4"/>
  <c r="U301" i="4"/>
  <c r="S301" i="4"/>
  <c r="T301" i="4" s="1"/>
  <c r="R301" i="4"/>
  <c r="N301" i="4"/>
  <c r="G301" i="4"/>
  <c r="R300" i="4"/>
  <c r="U300" i="4" s="1"/>
  <c r="N300" i="4"/>
  <c r="G300" i="4"/>
  <c r="R299" i="4"/>
  <c r="N299" i="4"/>
  <c r="G299" i="4"/>
  <c r="S298" i="4"/>
  <c r="R298" i="4"/>
  <c r="U298" i="4" s="1"/>
  <c r="N298" i="4"/>
  <c r="G298" i="4"/>
  <c r="R297" i="4"/>
  <c r="S297" i="4" s="1"/>
  <c r="N297" i="4"/>
  <c r="G297" i="4"/>
  <c r="R296" i="4"/>
  <c r="U296" i="4" s="1"/>
  <c r="N296" i="4"/>
  <c r="G296" i="4"/>
  <c r="R295" i="4"/>
  <c r="N295" i="4"/>
  <c r="G295" i="4"/>
  <c r="R294" i="4"/>
  <c r="U294" i="4" s="1"/>
  <c r="N294" i="4"/>
  <c r="G294" i="4"/>
  <c r="U293" i="4"/>
  <c r="S293" i="4"/>
  <c r="T293" i="4" s="1"/>
  <c r="R293" i="4"/>
  <c r="N293" i="4"/>
  <c r="G293" i="4"/>
  <c r="U292" i="4"/>
  <c r="R292" i="4"/>
  <c r="S292" i="4" s="1"/>
  <c r="N292" i="4"/>
  <c r="T292" i="4" s="1"/>
  <c r="G292" i="4"/>
  <c r="R291" i="4"/>
  <c r="N291" i="4"/>
  <c r="G291" i="4"/>
  <c r="S290" i="4"/>
  <c r="R290" i="4"/>
  <c r="U290" i="4" s="1"/>
  <c r="N290" i="4"/>
  <c r="T290" i="4" s="1"/>
  <c r="G290" i="4"/>
  <c r="R289" i="4"/>
  <c r="U289" i="4" s="1"/>
  <c r="N289" i="4"/>
  <c r="G289" i="4"/>
  <c r="U288" i="4"/>
  <c r="R288" i="4"/>
  <c r="S288" i="4" s="1"/>
  <c r="T288" i="4" s="1"/>
  <c r="N288" i="4"/>
  <c r="G288" i="4"/>
  <c r="R287" i="4"/>
  <c r="N287" i="4"/>
  <c r="G287" i="4"/>
  <c r="U286" i="4"/>
  <c r="S286" i="4"/>
  <c r="R286" i="4"/>
  <c r="N286" i="4"/>
  <c r="T286" i="4" s="1"/>
  <c r="G286" i="4"/>
  <c r="R285" i="4"/>
  <c r="N285" i="4"/>
  <c r="G285" i="4"/>
  <c r="R284" i="4"/>
  <c r="U284" i="4" s="1"/>
  <c r="N284" i="4"/>
  <c r="G284" i="4"/>
  <c r="R283" i="4"/>
  <c r="N283" i="4"/>
  <c r="G283" i="4"/>
  <c r="R282" i="4"/>
  <c r="N282" i="4"/>
  <c r="G282" i="4"/>
  <c r="U281" i="4"/>
  <c r="S281" i="4"/>
  <c r="R281" i="4"/>
  <c r="N281" i="4"/>
  <c r="T281" i="4" s="1"/>
  <c r="G281" i="4"/>
  <c r="R280" i="4"/>
  <c r="U280" i="4" s="1"/>
  <c r="N280" i="4"/>
  <c r="G280" i="4"/>
  <c r="R279" i="4"/>
  <c r="N279" i="4"/>
  <c r="G279" i="4"/>
  <c r="S278" i="4"/>
  <c r="R278" i="4"/>
  <c r="U278" i="4" s="1"/>
  <c r="N278" i="4"/>
  <c r="T278" i="4" s="1"/>
  <c r="G278" i="4"/>
  <c r="R277" i="4"/>
  <c r="S277" i="4" s="1"/>
  <c r="N277" i="4"/>
  <c r="G277" i="4"/>
  <c r="R276" i="4"/>
  <c r="U276" i="4" s="1"/>
  <c r="N276" i="4"/>
  <c r="G276" i="4"/>
  <c r="R275" i="4"/>
  <c r="N275" i="4"/>
  <c r="G275" i="4"/>
  <c r="S274" i="4"/>
  <c r="R274" i="4"/>
  <c r="U274" i="4" s="1"/>
  <c r="N274" i="4"/>
  <c r="T274" i="4" s="1"/>
  <c r="G274" i="4"/>
  <c r="S273" i="4"/>
  <c r="T273" i="4" s="1"/>
  <c r="R273" i="4"/>
  <c r="U273" i="4" s="1"/>
  <c r="N273" i="4"/>
  <c r="G273" i="4"/>
  <c r="U272" i="4"/>
  <c r="R272" i="4"/>
  <c r="S272" i="4" s="1"/>
  <c r="N272" i="4"/>
  <c r="T272" i="4" s="1"/>
  <c r="G272" i="4"/>
  <c r="R271" i="4"/>
  <c r="N271" i="4"/>
  <c r="G271" i="4"/>
  <c r="U270" i="4"/>
  <c r="S270" i="4"/>
  <c r="T270" i="4" s="1"/>
  <c r="R270" i="4"/>
  <c r="N270" i="4"/>
  <c r="G270" i="4"/>
  <c r="R269" i="4"/>
  <c r="U269" i="4" s="1"/>
  <c r="N269" i="4"/>
  <c r="G269" i="4"/>
  <c r="R268" i="4"/>
  <c r="S268" i="4" s="1"/>
  <c r="T268" i="4" s="1"/>
  <c r="N268" i="4"/>
  <c r="G268" i="4"/>
  <c r="R267" i="4"/>
  <c r="N267" i="4"/>
  <c r="G267" i="4"/>
  <c r="U266" i="4"/>
  <c r="S266" i="4"/>
  <c r="T266" i="4" s="1"/>
  <c r="R266" i="4"/>
  <c r="N266" i="4"/>
  <c r="G266" i="4"/>
  <c r="R265" i="4"/>
  <c r="U265" i="4" s="1"/>
  <c r="N265" i="4"/>
  <c r="G265" i="4"/>
  <c r="R264" i="4"/>
  <c r="S264" i="4" s="1"/>
  <c r="N264" i="4"/>
  <c r="T264" i="4" s="1"/>
  <c r="G264" i="4"/>
  <c r="R263" i="4"/>
  <c r="N263" i="4"/>
  <c r="G263" i="4"/>
  <c r="R262" i="4"/>
  <c r="U262" i="4" s="1"/>
  <c r="N262" i="4"/>
  <c r="G262" i="4"/>
  <c r="U261" i="4"/>
  <c r="R261" i="4"/>
  <c r="S261" i="4" s="1"/>
  <c r="N261" i="4"/>
  <c r="G261" i="4"/>
  <c r="R260" i="4"/>
  <c r="U260" i="4" s="1"/>
  <c r="N260" i="4"/>
  <c r="G260" i="4"/>
  <c r="R259" i="4"/>
  <c r="N259" i="4"/>
  <c r="G259" i="4"/>
  <c r="R258" i="4"/>
  <c r="U258" i="4" s="1"/>
  <c r="N258" i="4"/>
  <c r="G258" i="4"/>
  <c r="R257" i="4"/>
  <c r="S257" i="4" s="1"/>
  <c r="T257" i="4" s="1"/>
  <c r="N257" i="4"/>
  <c r="G257" i="4"/>
  <c r="R256" i="4"/>
  <c r="U256" i="4" s="1"/>
  <c r="N256" i="4"/>
  <c r="G256" i="4"/>
  <c r="R255" i="4"/>
  <c r="N255" i="4"/>
  <c r="G255" i="4"/>
  <c r="R254" i="4"/>
  <c r="N254" i="4"/>
  <c r="G254" i="4"/>
  <c r="R253" i="4"/>
  <c r="S253" i="4" s="1"/>
  <c r="N253" i="4"/>
  <c r="T253" i="4" s="1"/>
  <c r="G253" i="4"/>
  <c r="R252" i="4"/>
  <c r="U252" i="4" s="1"/>
  <c r="N252" i="4"/>
  <c r="G252" i="4"/>
  <c r="R251" i="4"/>
  <c r="N251" i="4"/>
  <c r="G251" i="4"/>
  <c r="U250" i="4"/>
  <c r="S250" i="4"/>
  <c r="R250" i="4"/>
  <c r="N250" i="4"/>
  <c r="T250" i="4" s="1"/>
  <c r="G250" i="4"/>
  <c r="U249" i="4"/>
  <c r="S249" i="4"/>
  <c r="R249" i="4"/>
  <c r="N249" i="4"/>
  <c r="T249" i="4" s="1"/>
  <c r="G249" i="4"/>
  <c r="U248" i="4"/>
  <c r="R248" i="4"/>
  <c r="S248" i="4" s="1"/>
  <c r="T248" i="4" s="1"/>
  <c r="N248" i="4"/>
  <c r="G248" i="4"/>
  <c r="R247" i="4"/>
  <c r="N247" i="4"/>
  <c r="G247" i="4"/>
  <c r="R246" i="4"/>
  <c r="S246" i="4" s="1"/>
  <c r="N246" i="4"/>
  <c r="G246" i="4"/>
  <c r="S245" i="4"/>
  <c r="R245" i="4"/>
  <c r="U245" i="4" s="1"/>
  <c r="N245" i="4"/>
  <c r="T245" i="4" s="1"/>
  <c r="G245" i="4"/>
  <c r="R244" i="4"/>
  <c r="U244" i="4" s="1"/>
  <c r="N244" i="4"/>
  <c r="G244" i="4"/>
  <c r="R243" i="4"/>
  <c r="N243" i="4"/>
  <c r="G243" i="4"/>
  <c r="S242" i="4"/>
  <c r="T242" i="4" s="1"/>
  <c r="R242" i="4"/>
  <c r="U242" i="4" s="1"/>
  <c r="N242" i="4"/>
  <c r="G242" i="4"/>
  <c r="U241" i="4"/>
  <c r="R241" i="4"/>
  <c r="S241" i="4" s="1"/>
  <c r="N241" i="4"/>
  <c r="T241" i="4" s="1"/>
  <c r="G241" i="4"/>
  <c r="R240" i="4"/>
  <c r="U240" i="4" s="1"/>
  <c r="N240" i="4"/>
  <c r="G240" i="4"/>
  <c r="R239" i="4"/>
  <c r="N239" i="4"/>
  <c r="G239" i="4"/>
  <c r="R238" i="4"/>
  <c r="U238" i="4" s="1"/>
  <c r="N238" i="4"/>
  <c r="G238" i="4"/>
  <c r="R237" i="4"/>
  <c r="S237" i="4" s="1"/>
  <c r="T237" i="4" s="1"/>
  <c r="N237" i="4"/>
  <c r="G237" i="4"/>
  <c r="R236" i="4"/>
  <c r="S236" i="4" s="1"/>
  <c r="T236" i="4" s="1"/>
  <c r="N236" i="4"/>
  <c r="G236" i="4"/>
  <c r="R235" i="4"/>
  <c r="N235" i="4"/>
  <c r="G235" i="4"/>
  <c r="R234" i="4"/>
  <c r="U234" i="4" s="1"/>
  <c r="N234" i="4"/>
  <c r="G234" i="4"/>
  <c r="R233" i="4"/>
  <c r="S233" i="4" s="1"/>
  <c r="N233" i="4"/>
  <c r="T233" i="4" s="1"/>
  <c r="G233" i="4"/>
  <c r="R232" i="4"/>
  <c r="U232" i="4" s="1"/>
  <c r="N232" i="4"/>
  <c r="G232" i="4"/>
  <c r="R231" i="4"/>
  <c r="N231" i="4"/>
  <c r="G231" i="4"/>
  <c r="U230" i="4"/>
  <c r="S230" i="4"/>
  <c r="R230" i="4"/>
  <c r="N230" i="4"/>
  <c r="T230" i="4" s="1"/>
  <c r="G230" i="4"/>
  <c r="S229" i="4"/>
  <c r="R229" i="4"/>
  <c r="U229" i="4" s="1"/>
  <c r="N229" i="4"/>
  <c r="G229" i="4"/>
  <c r="R228" i="4"/>
  <c r="U228" i="4" s="1"/>
  <c r="N228" i="4"/>
  <c r="G228" i="4"/>
  <c r="R227" i="4"/>
  <c r="N227" i="4"/>
  <c r="G227" i="4"/>
  <c r="R226" i="4"/>
  <c r="S226" i="4" s="1"/>
  <c r="T226" i="4" s="1"/>
  <c r="N226" i="4"/>
  <c r="G226" i="4"/>
  <c r="R225" i="4"/>
  <c r="U225" i="4" s="1"/>
  <c r="N225" i="4"/>
  <c r="G225" i="4"/>
  <c r="S224" i="4"/>
  <c r="T224" i="4" s="1"/>
  <c r="R224" i="4"/>
  <c r="U224" i="4" s="1"/>
  <c r="N224" i="4"/>
  <c r="G224" i="4"/>
  <c r="R223" i="4"/>
  <c r="N223" i="4"/>
  <c r="G223" i="4"/>
  <c r="U222" i="4"/>
  <c r="S222" i="4"/>
  <c r="T222" i="4" s="1"/>
  <c r="R222" i="4"/>
  <c r="N222" i="4"/>
  <c r="G222" i="4"/>
  <c r="R221" i="4"/>
  <c r="U221" i="4" s="1"/>
  <c r="N221" i="4"/>
  <c r="G221" i="4"/>
  <c r="U220" i="4"/>
  <c r="T220" i="4"/>
  <c r="S220" i="4"/>
  <c r="R220" i="4"/>
  <c r="N220" i="4"/>
  <c r="G220" i="4"/>
  <c r="R219" i="4"/>
  <c r="N219" i="4"/>
  <c r="G219" i="4"/>
  <c r="R218" i="4"/>
  <c r="U218" i="4" s="1"/>
  <c r="N218" i="4"/>
  <c r="G218" i="4"/>
  <c r="U217" i="4"/>
  <c r="T217" i="4"/>
  <c r="R217" i="4"/>
  <c r="S217" i="4" s="1"/>
  <c r="N217" i="4"/>
  <c r="G217" i="4"/>
  <c r="R216" i="4"/>
  <c r="N216" i="4"/>
  <c r="G216" i="4"/>
  <c r="R215" i="4"/>
  <c r="N215" i="4"/>
  <c r="G215" i="4"/>
  <c r="R214" i="4"/>
  <c r="U214" i="4" s="1"/>
  <c r="N214" i="4"/>
  <c r="G214" i="4"/>
  <c r="R213" i="4"/>
  <c r="U213" i="4" s="1"/>
  <c r="N213" i="4"/>
  <c r="G213" i="4"/>
  <c r="S212" i="4"/>
  <c r="R212" i="4"/>
  <c r="U212" i="4" s="1"/>
  <c r="N212" i="4"/>
  <c r="T212" i="4" s="1"/>
  <c r="G212" i="4"/>
  <c r="R211" i="4"/>
  <c r="N211" i="4"/>
  <c r="G211" i="4"/>
  <c r="U210" i="4"/>
  <c r="R210" i="4"/>
  <c r="S210" i="4" s="1"/>
  <c r="N210" i="4"/>
  <c r="G210" i="4"/>
  <c r="R209" i="4"/>
  <c r="U209" i="4" s="1"/>
  <c r="N209" i="4"/>
  <c r="G209" i="4"/>
  <c r="S208" i="4"/>
  <c r="R208" i="4"/>
  <c r="U208" i="4" s="1"/>
  <c r="N208" i="4"/>
  <c r="T208" i="4" s="1"/>
  <c r="G208" i="4"/>
  <c r="R207" i="4"/>
  <c r="N207" i="4"/>
  <c r="G207" i="4"/>
  <c r="R206" i="4"/>
  <c r="S206" i="4" s="1"/>
  <c r="T206" i="4" s="1"/>
  <c r="N206" i="4"/>
  <c r="G206" i="4"/>
  <c r="U205" i="4"/>
  <c r="T205" i="4"/>
  <c r="S205" i="4"/>
  <c r="R205" i="4"/>
  <c r="N205" i="4"/>
  <c r="G205" i="4"/>
  <c r="U204" i="4"/>
  <c r="T204" i="4"/>
  <c r="S204" i="4"/>
  <c r="R204" i="4"/>
  <c r="N204" i="4"/>
  <c r="G204" i="4"/>
  <c r="R203" i="4"/>
  <c r="N203" i="4"/>
  <c r="G203" i="4"/>
  <c r="U202" i="4"/>
  <c r="T202" i="4"/>
  <c r="R202" i="4"/>
  <c r="S202" i="4" s="1"/>
  <c r="N202" i="4"/>
  <c r="G202" i="4"/>
  <c r="R201" i="4"/>
  <c r="U201" i="4" s="1"/>
  <c r="N201" i="4"/>
  <c r="G201" i="4"/>
  <c r="R200" i="4"/>
  <c r="U200" i="4" s="1"/>
  <c r="N200" i="4"/>
  <c r="G200" i="4"/>
  <c r="R199" i="4"/>
  <c r="N199" i="4"/>
  <c r="G199" i="4"/>
  <c r="R198" i="4"/>
  <c r="U198" i="4" s="1"/>
  <c r="N198" i="4"/>
  <c r="G198" i="4"/>
  <c r="R197" i="4"/>
  <c r="U197" i="4" s="1"/>
  <c r="N197" i="4"/>
  <c r="G197" i="4"/>
  <c r="R196" i="4"/>
  <c r="S196" i="4" s="1"/>
  <c r="N196" i="4"/>
  <c r="T196" i="4" s="1"/>
  <c r="G196" i="4"/>
  <c r="R195" i="4"/>
  <c r="N195" i="4"/>
  <c r="G195" i="4"/>
  <c r="R194" i="4"/>
  <c r="U194" i="4" s="1"/>
  <c r="N194" i="4"/>
  <c r="G194" i="4"/>
  <c r="S193" i="4"/>
  <c r="R193" i="4"/>
  <c r="U193" i="4" s="1"/>
  <c r="N193" i="4"/>
  <c r="T193" i="4" s="1"/>
  <c r="G193" i="4"/>
  <c r="U192" i="4"/>
  <c r="T192" i="4"/>
  <c r="S192" i="4"/>
  <c r="R192" i="4"/>
  <c r="N192" i="4"/>
  <c r="G192" i="4"/>
  <c r="R191" i="4"/>
  <c r="N191" i="4"/>
  <c r="G191" i="4"/>
  <c r="R190" i="4"/>
  <c r="U190" i="4" s="1"/>
  <c r="N190" i="4"/>
  <c r="G190" i="4"/>
  <c r="U189" i="4"/>
  <c r="S189" i="4"/>
  <c r="T189" i="4" s="1"/>
  <c r="R189" i="4"/>
  <c r="N189" i="4"/>
  <c r="G189" i="4"/>
  <c r="R188" i="4"/>
  <c r="N188" i="4"/>
  <c r="G188" i="4"/>
  <c r="R187" i="4"/>
  <c r="N187" i="4"/>
  <c r="G187" i="4"/>
  <c r="U186" i="4"/>
  <c r="T186" i="4"/>
  <c r="R186" i="4"/>
  <c r="S186" i="4" s="1"/>
  <c r="N186" i="4"/>
  <c r="G186" i="4"/>
  <c r="R185" i="4"/>
  <c r="N185" i="4"/>
  <c r="G185" i="4"/>
  <c r="U184" i="4"/>
  <c r="S184" i="4"/>
  <c r="R184" i="4"/>
  <c r="N184" i="4"/>
  <c r="G184" i="4"/>
  <c r="R183" i="4"/>
  <c r="N183" i="4"/>
  <c r="G183" i="4"/>
  <c r="R182" i="4"/>
  <c r="U182" i="4" s="1"/>
  <c r="N182" i="4"/>
  <c r="G182" i="4"/>
  <c r="S181" i="4"/>
  <c r="R181" i="4"/>
  <c r="U181" i="4" s="1"/>
  <c r="N181" i="4"/>
  <c r="T181" i="4" s="1"/>
  <c r="G181" i="4"/>
  <c r="R180" i="4"/>
  <c r="S180" i="4" s="1"/>
  <c r="N180" i="4"/>
  <c r="G180" i="4"/>
  <c r="R179" i="4"/>
  <c r="N179" i="4"/>
  <c r="G179" i="4"/>
  <c r="S178" i="4"/>
  <c r="R178" i="4"/>
  <c r="U178" i="4" s="1"/>
  <c r="N178" i="4"/>
  <c r="T178" i="4" s="1"/>
  <c r="G178" i="4"/>
  <c r="S177" i="4"/>
  <c r="R177" i="4"/>
  <c r="U177" i="4" s="1"/>
  <c r="N177" i="4"/>
  <c r="T177" i="4" s="1"/>
  <c r="G177" i="4"/>
  <c r="S176" i="4"/>
  <c r="T176" i="4" s="1"/>
  <c r="R176" i="4"/>
  <c r="U176" i="4" s="1"/>
  <c r="N176" i="4"/>
  <c r="G176" i="4"/>
  <c r="R175" i="4"/>
  <c r="N175" i="4"/>
  <c r="G175" i="4"/>
  <c r="R174" i="4"/>
  <c r="U174" i="4" s="1"/>
  <c r="N174" i="4"/>
  <c r="G174" i="4"/>
  <c r="U173" i="4"/>
  <c r="S173" i="4"/>
  <c r="T173" i="4" s="1"/>
  <c r="R173" i="4"/>
  <c r="N173" i="4"/>
  <c r="G173" i="4"/>
  <c r="R172" i="4"/>
  <c r="U172" i="4" s="1"/>
  <c r="N172" i="4"/>
  <c r="G172" i="4"/>
  <c r="R171" i="4"/>
  <c r="N171" i="4"/>
  <c r="G171" i="4"/>
  <c r="R170" i="4"/>
  <c r="U170" i="4" s="1"/>
  <c r="N170" i="4"/>
  <c r="G170" i="4"/>
  <c r="R169" i="4"/>
  <c r="U169" i="4" s="1"/>
  <c r="N169" i="4"/>
  <c r="G169" i="4"/>
  <c r="R168" i="4"/>
  <c r="U168" i="4" s="1"/>
  <c r="N168" i="4"/>
  <c r="G168" i="4"/>
  <c r="R167" i="4"/>
  <c r="N167" i="4"/>
  <c r="G167" i="4"/>
  <c r="R166" i="4"/>
  <c r="U166" i="4" s="1"/>
  <c r="N166" i="4"/>
  <c r="G166" i="4"/>
  <c r="R165" i="4"/>
  <c r="U165" i="4" s="1"/>
  <c r="N165" i="4"/>
  <c r="G165" i="4"/>
  <c r="U164" i="4"/>
  <c r="S164" i="4"/>
  <c r="R164" i="4"/>
  <c r="N164" i="4"/>
  <c r="T164" i="4" s="1"/>
  <c r="G164" i="4"/>
  <c r="R163" i="4"/>
  <c r="N163" i="4"/>
  <c r="G163" i="4"/>
  <c r="S162" i="4"/>
  <c r="R162" i="4"/>
  <c r="U162" i="4" s="1"/>
  <c r="N162" i="4"/>
  <c r="T162" i="4" s="1"/>
  <c r="G162" i="4"/>
  <c r="S161" i="4"/>
  <c r="R161" i="4"/>
  <c r="U161" i="4" s="1"/>
  <c r="N161" i="4"/>
  <c r="T161" i="4" s="1"/>
  <c r="G161" i="4"/>
  <c r="U160" i="4"/>
  <c r="S160" i="4"/>
  <c r="T160" i="4" s="1"/>
  <c r="R160" i="4"/>
  <c r="N160" i="4"/>
  <c r="G160" i="4"/>
  <c r="R159" i="4"/>
  <c r="N159" i="4"/>
  <c r="G159" i="4"/>
  <c r="U158" i="4"/>
  <c r="S158" i="4"/>
  <c r="R158" i="4"/>
  <c r="N158" i="4"/>
  <c r="T158" i="4" s="1"/>
  <c r="G158" i="4"/>
  <c r="R157" i="4"/>
  <c r="N157" i="4"/>
  <c r="G157" i="4"/>
  <c r="R156" i="4"/>
  <c r="U156" i="4" s="1"/>
  <c r="N156" i="4"/>
  <c r="G156" i="4"/>
  <c r="R155" i="4"/>
  <c r="N155" i="4"/>
  <c r="G155" i="4"/>
  <c r="R154" i="4"/>
  <c r="N154" i="4"/>
  <c r="G154" i="4"/>
  <c r="U153" i="4"/>
  <c r="S153" i="4"/>
  <c r="R153" i="4"/>
  <c r="N153" i="4"/>
  <c r="T153" i="4" s="1"/>
  <c r="G153" i="4"/>
  <c r="R152" i="4"/>
  <c r="S152" i="4" s="1"/>
  <c r="T152" i="4" s="1"/>
  <c r="N152" i="4"/>
  <c r="G152" i="4"/>
  <c r="R151" i="4"/>
  <c r="N151" i="4"/>
  <c r="G151" i="4"/>
  <c r="S150" i="4"/>
  <c r="R150" i="4"/>
  <c r="U150" i="4" s="1"/>
  <c r="N150" i="4"/>
  <c r="T150" i="4" s="1"/>
  <c r="G150" i="4"/>
  <c r="U149" i="4"/>
  <c r="R149" i="4"/>
  <c r="S149" i="4" s="1"/>
  <c r="N149" i="4"/>
  <c r="G149" i="4"/>
  <c r="R148" i="4"/>
  <c r="U148" i="4" s="1"/>
  <c r="N148" i="4"/>
  <c r="G148" i="4"/>
  <c r="R147" i="4"/>
  <c r="N147" i="4"/>
  <c r="G147" i="4"/>
  <c r="S146" i="4"/>
  <c r="R146" i="4"/>
  <c r="U146" i="4" s="1"/>
  <c r="N146" i="4"/>
  <c r="T146" i="4" s="1"/>
  <c r="G146" i="4"/>
  <c r="R145" i="4"/>
  <c r="U145" i="4" s="1"/>
  <c r="N145" i="4"/>
  <c r="G145" i="4"/>
  <c r="U144" i="4"/>
  <c r="R144" i="4"/>
  <c r="S144" i="4" s="1"/>
  <c r="N144" i="4"/>
  <c r="T144" i="4" s="1"/>
  <c r="G144" i="4"/>
  <c r="R143" i="4"/>
  <c r="N143" i="4"/>
  <c r="G143" i="4"/>
  <c r="U142" i="4"/>
  <c r="S142" i="4"/>
  <c r="T142" i="4" s="1"/>
  <c r="R142" i="4"/>
  <c r="N142" i="4"/>
  <c r="G142" i="4"/>
  <c r="R141" i="4"/>
  <c r="U141" i="4" s="1"/>
  <c r="N141" i="4"/>
  <c r="G141" i="4"/>
  <c r="R140" i="4"/>
  <c r="S140" i="4" s="1"/>
  <c r="T140" i="4" s="1"/>
  <c r="N140" i="4"/>
  <c r="G140" i="4"/>
  <c r="R139" i="4"/>
  <c r="N139" i="4"/>
  <c r="G139" i="4"/>
  <c r="U138" i="4"/>
  <c r="R138" i="4"/>
  <c r="S138" i="4" s="1"/>
  <c r="N138" i="4"/>
  <c r="G138" i="4"/>
  <c r="R137" i="4"/>
  <c r="U137" i="4" s="1"/>
  <c r="N137" i="4"/>
  <c r="G137" i="4"/>
  <c r="U136" i="4"/>
  <c r="R136" i="4"/>
  <c r="S136" i="4" s="1"/>
  <c r="N136" i="4"/>
  <c r="T136" i="4" s="1"/>
  <c r="G136" i="4"/>
  <c r="R135" i="4"/>
  <c r="N135" i="4"/>
  <c r="G135" i="4"/>
  <c r="R134" i="4"/>
  <c r="U134" i="4" s="1"/>
  <c r="N134" i="4"/>
  <c r="G134" i="4"/>
  <c r="U133" i="4"/>
  <c r="S133" i="4"/>
  <c r="R133" i="4"/>
  <c r="N133" i="4"/>
  <c r="T133" i="4" s="1"/>
  <c r="G133" i="4"/>
  <c r="R132" i="4"/>
  <c r="U132" i="4" s="1"/>
  <c r="N132" i="4"/>
  <c r="G132" i="4"/>
  <c r="R131" i="4"/>
  <c r="N131" i="4"/>
  <c r="G131" i="4"/>
  <c r="R130" i="4"/>
  <c r="S130" i="4" s="1"/>
  <c r="N130" i="4"/>
  <c r="G130" i="4"/>
  <c r="R129" i="4"/>
  <c r="U129" i="4" s="1"/>
  <c r="N129" i="4"/>
  <c r="G129" i="4"/>
  <c r="R128" i="4"/>
  <c r="U128" i="4" s="1"/>
  <c r="N128" i="4"/>
  <c r="G128" i="4"/>
  <c r="R127" i="4"/>
  <c r="N127" i="4"/>
  <c r="G127" i="4"/>
  <c r="S126" i="4"/>
  <c r="R126" i="4"/>
  <c r="U126" i="4" s="1"/>
  <c r="N126" i="4"/>
  <c r="G126" i="4"/>
  <c r="R125" i="4"/>
  <c r="U125" i="4" s="1"/>
  <c r="N125" i="4"/>
  <c r="G125" i="4"/>
  <c r="R124" i="4"/>
  <c r="U124" i="4" s="1"/>
  <c r="N124" i="4"/>
  <c r="G124" i="4"/>
  <c r="R123" i="4"/>
  <c r="N123" i="4"/>
  <c r="G123" i="4"/>
  <c r="U122" i="4"/>
  <c r="S122" i="4"/>
  <c r="R122" i="4"/>
  <c r="N122" i="4"/>
  <c r="T122" i="4" s="1"/>
  <c r="G122" i="4"/>
  <c r="U121" i="4"/>
  <c r="R121" i="4"/>
  <c r="S121" i="4" s="1"/>
  <c r="N121" i="4"/>
  <c r="T121" i="4" s="1"/>
  <c r="G121" i="4"/>
  <c r="U120" i="4"/>
  <c r="R120" i="4"/>
  <c r="S120" i="4" s="1"/>
  <c r="T120" i="4" s="1"/>
  <c r="N120" i="4"/>
  <c r="G120" i="4"/>
  <c r="R119" i="4"/>
  <c r="N119" i="4"/>
  <c r="G119" i="4"/>
  <c r="U118" i="4"/>
  <c r="R118" i="4"/>
  <c r="S118" i="4" s="1"/>
  <c r="N118" i="4"/>
  <c r="G118" i="4"/>
  <c r="R117" i="4"/>
  <c r="S117" i="4" s="1"/>
  <c r="N117" i="4"/>
  <c r="T117" i="4" s="1"/>
  <c r="G117" i="4"/>
  <c r="R116" i="4"/>
  <c r="U116" i="4" s="1"/>
  <c r="N116" i="4"/>
  <c r="G116" i="4"/>
  <c r="R115" i="4"/>
  <c r="N115" i="4"/>
  <c r="G115" i="4"/>
  <c r="R114" i="4"/>
  <c r="U114" i="4" s="1"/>
  <c r="N114" i="4"/>
  <c r="G114" i="4"/>
  <c r="U113" i="4"/>
  <c r="R113" i="4"/>
  <c r="S113" i="4" s="1"/>
  <c r="N113" i="4"/>
  <c r="T113" i="4" s="1"/>
  <c r="G113" i="4"/>
  <c r="R112" i="4"/>
  <c r="S112" i="4" s="1"/>
  <c r="T112" i="4" s="1"/>
  <c r="N112" i="4"/>
  <c r="G112" i="4"/>
  <c r="R111" i="4"/>
  <c r="N111" i="4"/>
  <c r="G111" i="4"/>
  <c r="R110" i="4"/>
  <c r="S110" i="4" s="1"/>
  <c r="N110" i="4"/>
  <c r="T110" i="4" s="1"/>
  <c r="G110" i="4"/>
  <c r="U109" i="4"/>
  <c r="T109" i="4"/>
  <c r="R109" i="4"/>
  <c r="S109" i="4" s="1"/>
  <c r="N109" i="4"/>
  <c r="G109" i="4"/>
  <c r="R108" i="4"/>
  <c r="U108" i="4" s="1"/>
  <c r="N108" i="4"/>
  <c r="G108" i="4"/>
  <c r="R107" i="4"/>
  <c r="N107" i="4"/>
  <c r="G107" i="4"/>
  <c r="R106" i="4"/>
  <c r="U106" i="4" s="1"/>
  <c r="N106" i="4"/>
  <c r="G106" i="4"/>
  <c r="R105" i="4"/>
  <c r="S105" i="4" s="1"/>
  <c r="N105" i="4"/>
  <c r="T105" i="4" s="1"/>
  <c r="G105" i="4"/>
  <c r="S104" i="4"/>
  <c r="R104" i="4"/>
  <c r="U104" i="4" s="1"/>
  <c r="N104" i="4"/>
  <c r="T104" i="4" s="1"/>
  <c r="G104" i="4"/>
  <c r="R103" i="4"/>
  <c r="N103" i="4"/>
  <c r="G103" i="4"/>
  <c r="U102" i="4"/>
  <c r="S102" i="4"/>
  <c r="R102" i="4"/>
  <c r="N102" i="4"/>
  <c r="T102" i="4" s="1"/>
  <c r="G102" i="4"/>
  <c r="R101" i="4"/>
  <c r="U101" i="4" s="1"/>
  <c r="N101" i="4"/>
  <c r="G101" i="4"/>
  <c r="R100" i="4"/>
  <c r="U100" i="4" s="1"/>
  <c r="N100" i="4"/>
  <c r="G100" i="4"/>
  <c r="R99" i="4"/>
  <c r="N99" i="4"/>
  <c r="G99" i="4"/>
  <c r="R98" i="4"/>
  <c r="U98" i="4" s="1"/>
  <c r="N98" i="4"/>
  <c r="G98" i="4"/>
  <c r="R97" i="4"/>
  <c r="U97" i="4" s="1"/>
  <c r="N97" i="4"/>
  <c r="G97" i="4"/>
  <c r="U96" i="4"/>
  <c r="S96" i="4"/>
  <c r="R96" i="4"/>
  <c r="N96" i="4"/>
  <c r="T96" i="4" s="1"/>
  <c r="G96" i="4"/>
  <c r="R95" i="4"/>
  <c r="N95" i="4"/>
  <c r="G95" i="4"/>
  <c r="R94" i="4"/>
  <c r="U94" i="4" s="1"/>
  <c r="N94" i="4"/>
  <c r="G94" i="4"/>
  <c r="R93" i="4"/>
  <c r="U93" i="4" s="1"/>
  <c r="N93" i="4"/>
  <c r="G93" i="4"/>
  <c r="U92" i="4"/>
  <c r="S92" i="4"/>
  <c r="R92" i="4"/>
  <c r="N92" i="4"/>
  <c r="T92" i="4" s="1"/>
  <c r="G92" i="4"/>
  <c r="R91" i="4"/>
  <c r="N91" i="4"/>
  <c r="G91" i="4"/>
  <c r="R90" i="4"/>
  <c r="U90" i="4" s="1"/>
  <c r="N90" i="4"/>
  <c r="G90" i="4"/>
  <c r="U89" i="4"/>
  <c r="T89" i="4"/>
  <c r="R89" i="4"/>
  <c r="S89" i="4" s="1"/>
  <c r="N89" i="4"/>
  <c r="G89" i="4"/>
  <c r="R88" i="4"/>
  <c r="N88" i="4"/>
  <c r="G88" i="4"/>
  <c r="R87" i="4"/>
  <c r="N87" i="4"/>
  <c r="G87" i="4"/>
  <c r="U86" i="4"/>
  <c r="R86" i="4"/>
  <c r="S86" i="4" s="1"/>
  <c r="N86" i="4"/>
  <c r="T86" i="4" s="1"/>
  <c r="G86" i="4"/>
  <c r="R85" i="4"/>
  <c r="S85" i="4" s="1"/>
  <c r="N85" i="4"/>
  <c r="T85" i="4" s="1"/>
  <c r="G85" i="4"/>
  <c r="S84" i="4"/>
  <c r="R84" i="4"/>
  <c r="U84" i="4" s="1"/>
  <c r="N84" i="4"/>
  <c r="T84" i="4" s="1"/>
  <c r="G84" i="4"/>
  <c r="R83" i="4"/>
  <c r="N83" i="4"/>
  <c r="G83" i="4"/>
  <c r="R82" i="4"/>
  <c r="S82" i="4" s="1"/>
  <c r="N82" i="4"/>
  <c r="T82" i="4" s="1"/>
  <c r="G82" i="4"/>
  <c r="R81" i="4"/>
  <c r="U81" i="4" s="1"/>
  <c r="N81" i="4"/>
  <c r="G81" i="4"/>
  <c r="U80" i="4"/>
  <c r="S80" i="4"/>
  <c r="R80" i="4"/>
  <c r="N80" i="4"/>
  <c r="T80" i="4" s="1"/>
  <c r="G80" i="4"/>
  <c r="R79" i="4"/>
  <c r="N79" i="4"/>
  <c r="G79" i="4"/>
  <c r="R78" i="4"/>
  <c r="S78" i="4" s="1"/>
  <c r="T78" i="4" s="1"/>
  <c r="N78" i="4"/>
  <c r="G78" i="4"/>
  <c r="R77" i="4"/>
  <c r="S77" i="4" s="1"/>
  <c r="N77" i="4"/>
  <c r="T77" i="4" s="1"/>
  <c r="G77" i="4"/>
  <c r="U76" i="4"/>
  <c r="S76" i="4"/>
  <c r="T76" i="4" s="1"/>
  <c r="R76" i="4"/>
  <c r="N76" i="4"/>
  <c r="G76" i="4"/>
  <c r="R75" i="4"/>
  <c r="N75" i="4"/>
  <c r="G75" i="4"/>
  <c r="R74" i="4"/>
  <c r="S74" i="4" s="1"/>
  <c r="N74" i="4"/>
  <c r="T74" i="4" s="1"/>
  <c r="G74" i="4"/>
  <c r="S73" i="4"/>
  <c r="R73" i="4"/>
  <c r="U73" i="4" s="1"/>
  <c r="N73" i="4"/>
  <c r="T73" i="4" s="1"/>
  <c r="G73" i="4"/>
  <c r="U72" i="4"/>
  <c r="T72" i="4"/>
  <c r="S72" i="4"/>
  <c r="R72" i="4"/>
  <c r="N72" i="4"/>
  <c r="G72" i="4"/>
  <c r="R71" i="4"/>
  <c r="N71" i="4"/>
  <c r="G71" i="4"/>
  <c r="S70" i="4"/>
  <c r="R70" i="4"/>
  <c r="U70" i="4" s="1"/>
  <c r="N70" i="4"/>
  <c r="G70" i="4"/>
  <c r="R69" i="4"/>
  <c r="U69" i="4" s="1"/>
  <c r="N69" i="4"/>
  <c r="G69" i="4"/>
  <c r="S68" i="4"/>
  <c r="R68" i="4"/>
  <c r="U68" i="4" s="1"/>
  <c r="N68" i="4"/>
  <c r="T68" i="4" s="1"/>
  <c r="G68" i="4"/>
  <c r="R67" i="4"/>
  <c r="N67" i="4"/>
  <c r="G67" i="4"/>
  <c r="R66" i="4"/>
  <c r="U66" i="4" s="1"/>
  <c r="N66" i="4"/>
  <c r="G66" i="4"/>
  <c r="S65" i="4"/>
  <c r="T65" i="4" s="1"/>
  <c r="R65" i="4"/>
  <c r="U65" i="4" s="1"/>
  <c r="N65" i="4"/>
  <c r="G65" i="4"/>
  <c r="R64" i="4"/>
  <c r="U64" i="4" s="1"/>
  <c r="N64" i="4"/>
  <c r="G64" i="4"/>
  <c r="R63" i="4"/>
  <c r="N63" i="4"/>
  <c r="G63" i="4"/>
  <c r="R62" i="4"/>
  <c r="U62" i="4" s="1"/>
  <c r="N62" i="4"/>
  <c r="G62" i="4"/>
  <c r="U61" i="4"/>
  <c r="S61" i="4"/>
  <c r="R61" i="4"/>
  <c r="N61" i="4"/>
  <c r="T61" i="4" s="1"/>
  <c r="G61" i="4"/>
  <c r="R60" i="4"/>
  <c r="U60" i="4" s="1"/>
  <c r="N60" i="4"/>
  <c r="G60" i="4"/>
  <c r="R59" i="4"/>
  <c r="N59" i="4"/>
  <c r="G59" i="4"/>
  <c r="U58" i="4"/>
  <c r="T58" i="4"/>
  <c r="R58" i="4"/>
  <c r="S58" i="4" s="1"/>
  <c r="N58" i="4"/>
  <c r="G58" i="4"/>
  <c r="R57" i="4"/>
  <c r="N57" i="4"/>
  <c r="G57" i="4"/>
  <c r="U56" i="4"/>
  <c r="S56" i="4"/>
  <c r="R56" i="4"/>
  <c r="N56" i="4"/>
  <c r="T56" i="4" s="1"/>
  <c r="G56" i="4"/>
  <c r="R55" i="4"/>
  <c r="N55" i="4"/>
  <c r="G55" i="4"/>
  <c r="S54" i="4"/>
  <c r="R54" i="4"/>
  <c r="U54" i="4" s="1"/>
  <c r="N54" i="4"/>
  <c r="T54" i="4" s="1"/>
  <c r="G54" i="4"/>
  <c r="S53" i="4"/>
  <c r="R53" i="4"/>
  <c r="U53" i="4" s="1"/>
  <c r="N53" i="4"/>
  <c r="T53" i="4" s="1"/>
  <c r="G53" i="4"/>
  <c r="R52" i="4"/>
  <c r="S52" i="4" s="1"/>
  <c r="N52" i="4"/>
  <c r="G52" i="4"/>
  <c r="R51" i="4"/>
  <c r="N51" i="4"/>
  <c r="G51" i="4"/>
  <c r="R50" i="4"/>
  <c r="U50" i="4" s="1"/>
  <c r="N50" i="4"/>
  <c r="G50" i="4"/>
  <c r="S49" i="4"/>
  <c r="R49" i="4"/>
  <c r="U49" i="4" s="1"/>
  <c r="N49" i="4"/>
  <c r="T49" i="4" s="1"/>
  <c r="G49" i="4"/>
  <c r="S48" i="4"/>
  <c r="T48" i="4" s="1"/>
  <c r="R48" i="4"/>
  <c r="U48" i="4" s="1"/>
  <c r="N48" i="4"/>
  <c r="G48" i="4"/>
  <c r="R47" i="4"/>
  <c r="N47" i="4"/>
  <c r="G47" i="4"/>
  <c r="S46" i="4"/>
  <c r="R46" i="4"/>
  <c r="U46" i="4" s="1"/>
  <c r="N46" i="4"/>
  <c r="T46" i="4" s="1"/>
  <c r="G46" i="4"/>
  <c r="U45" i="4"/>
  <c r="S45" i="4"/>
  <c r="T45" i="4" s="1"/>
  <c r="R45" i="4"/>
  <c r="N45" i="4"/>
  <c r="G45" i="4"/>
  <c r="R44" i="4"/>
  <c r="U44" i="4" s="1"/>
  <c r="N44" i="4"/>
  <c r="G44" i="4"/>
  <c r="R43" i="4"/>
  <c r="N43" i="4"/>
  <c r="G43" i="4"/>
  <c r="R42" i="4"/>
  <c r="U42" i="4" s="1"/>
  <c r="N42" i="4"/>
  <c r="G42" i="4"/>
  <c r="R41" i="4"/>
  <c r="U41" i="4" s="1"/>
  <c r="N41" i="4"/>
  <c r="G41" i="4"/>
  <c r="R40" i="4"/>
  <c r="U40" i="4" s="1"/>
  <c r="N40" i="4"/>
  <c r="G40" i="4"/>
  <c r="R39" i="4"/>
  <c r="N39" i="4"/>
  <c r="G39" i="4"/>
  <c r="R38" i="4"/>
  <c r="U38" i="4" s="1"/>
  <c r="N38" i="4"/>
  <c r="G38" i="4"/>
  <c r="R37" i="4"/>
  <c r="S37" i="4" s="1"/>
  <c r="N37" i="4"/>
  <c r="G37" i="4"/>
  <c r="U36" i="4"/>
  <c r="S36" i="4"/>
  <c r="R36" i="4"/>
  <c r="N36" i="4"/>
  <c r="T36" i="4" s="1"/>
  <c r="G36" i="4"/>
  <c r="R35" i="4"/>
  <c r="N35" i="4"/>
  <c r="G35" i="4"/>
  <c r="S34" i="4"/>
  <c r="R34" i="4"/>
  <c r="U34" i="4" s="1"/>
  <c r="N34" i="4"/>
  <c r="T34" i="4" s="1"/>
  <c r="G34" i="4"/>
  <c r="R33" i="4"/>
  <c r="U33" i="4" s="1"/>
  <c r="N33" i="4"/>
  <c r="G33" i="4"/>
  <c r="U32" i="4"/>
  <c r="S32" i="4"/>
  <c r="T32" i="4" s="1"/>
  <c r="R32" i="4"/>
  <c r="N32" i="4"/>
  <c r="G32" i="4"/>
  <c r="R31" i="4"/>
  <c r="N31" i="4"/>
  <c r="G31" i="4"/>
  <c r="U30" i="4"/>
  <c r="T30" i="4"/>
  <c r="S30" i="4"/>
  <c r="R30" i="4"/>
  <c r="N30" i="4"/>
  <c r="G30" i="4"/>
  <c r="R29" i="4"/>
  <c r="U29" i="4" s="1"/>
  <c r="N29" i="4"/>
  <c r="G29" i="4"/>
  <c r="R28" i="4"/>
  <c r="U28" i="4" s="1"/>
  <c r="N28" i="4"/>
  <c r="G28" i="4"/>
  <c r="R27" i="4"/>
  <c r="U27" i="4" s="1"/>
  <c r="N27" i="4"/>
  <c r="G27" i="4"/>
  <c r="U26" i="4"/>
  <c r="S26" i="4"/>
  <c r="R26" i="4"/>
  <c r="N26" i="4"/>
  <c r="T26" i="4" s="1"/>
  <c r="G26" i="4"/>
  <c r="R25" i="4"/>
  <c r="U25" i="4" s="1"/>
  <c r="N25" i="4"/>
  <c r="G25" i="4"/>
  <c r="R24" i="4"/>
  <c r="U24" i="4" s="1"/>
  <c r="N24" i="4"/>
  <c r="G24" i="4"/>
  <c r="R23" i="4"/>
  <c r="U23" i="4" s="1"/>
  <c r="N23" i="4"/>
  <c r="G23" i="4"/>
  <c r="U22" i="4"/>
  <c r="S22" i="4"/>
  <c r="R22" i="4"/>
  <c r="N22" i="4"/>
  <c r="T22" i="4" s="1"/>
  <c r="G22" i="4"/>
  <c r="R21" i="4"/>
  <c r="U21" i="4" s="1"/>
  <c r="N21" i="4"/>
  <c r="G21" i="4"/>
  <c r="R20" i="4"/>
  <c r="U20" i="4" s="1"/>
  <c r="N20" i="4"/>
  <c r="G20" i="4"/>
  <c r="R19" i="4"/>
  <c r="U19" i="4" s="1"/>
  <c r="N19" i="4"/>
  <c r="G19" i="4"/>
  <c r="U18" i="4"/>
  <c r="S18" i="4"/>
  <c r="R18" i="4"/>
  <c r="N18" i="4"/>
  <c r="T18" i="4" s="1"/>
  <c r="G18" i="4"/>
  <c r="S17" i="4"/>
  <c r="R17" i="4"/>
  <c r="U17" i="4" s="1"/>
  <c r="N17" i="4"/>
  <c r="T17" i="4" s="1"/>
  <c r="G17" i="4"/>
  <c r="U16" i="4"/>
  <c r="S16" i="4"/>
  <c r="T16" i="4" s="1"/>
  <c r="R16" i="4"/>
  <c r="N16" i="4"/>
  <c r="G16" i="4"/>
  <c r="R15" i="4"/>
  <c r="U15" i="4" s="1"/>
  <c r="N15" i="4"/>
  <c r="G15" i="4"/>
  <c r="U14" i="4"/>
  <c r="S14" i="4"/>
  <c r="R14" i="4"/>
  <c r="N14" i="4"/>
  <c r="T14" i="4" s="1"/>
  <c r="G14" i="4"/>
  <c r="R13" i="4"/>
  <c r="U13" i="4" s="1"/>
  <c r="N13" i="4"/>
  <c r="G13" i="4"/>
  <c r="R12" i="4"/>
  <c r="S12" i="4" s="1"/>
  <c r="N12" i="4"/>
  <c r="T12" i="4" s="1"/>
  <c r="G12" i="4"/>
  <c r="R11" i="4"/>
  <c r="U11" i="4" s="1"/>
  <c r="N11" i="4"/>
  <c r="G11" i="4"/>
  <c r="U10" i="4"/>
  <c r="S10" i="4"/>
  <c r="R10" i="4"/>
  <c r="N10" i="4"/>
  <c r="T10" i="4" s="1"/>
  <c r="G10" i="4"/>
  <c r="S9" i="4"/>
  <c r="R9" i="4"/>
  <c r="U9" i="4" s="1"/>
  <c r="N9" i="4"/>
  <c r="T9" i="4" s="1"/>
  <c r="G9" i="4"/>
  <c r="U8" i="4"/>
  <c r="R8" i="4"/>
  <c r="S8" i="4" s="1"/>
  <c r="N8" i="4"/>
  <c r="T8" i="4" s="1"/>
  <c r="G8" i="4"/>
  <c r="R7" i="4"/>
  <c r="U7" i="4" s="1"/>
  <c r="N7" i="4"/>
  <c r="G7" i="4"/>
  <c r="U6" i="4"/>
  <c r="S6" i="4"/>
  <c r="R6" i="4"/>
  <c r="N6" i="4"/>
  <c r="T6" i="4" s="1"/>
  <c r="G6" i="4"/>
  <c r="R5" i="4"/>
  <c r="U5" i="4" s="1"/>
  <c r="N5" i="4"/>
  <c r="G5" i="4"/>
  <c r="R4" i="4"/>
  <c r="S4" i="4" s="1"/>
  <c r="N4" i="4"/>
  <c r="G4" i="4"/>
  <c r="R3" i="4"/>
  <c r="U3" i="4" s="1"/>
  <c r="N3" i="4"/>
  <c r="G3" i="4"/>
  <c r="U2" i="4"/>
  <c r="S2" i="4"/>
  <c r="R2" i="4"/>
  <c r="N2" i="4"/>
  <c r="T2" i="4" s="1"/>
  <c r="G2" i="4"/>
  <c r="R366" i="10"/>
  <c r="N366" i="10"/>
  <c r="G366" i="10"/>
  <c r="R365" i="10"/>
  <c r="U365" i="10" s="1"/>
  <c r="N365" i="10"/>
  <c r="G365" i="10"/>
  <c r="R364" i="10"/>
  <c r="U364" i="10" s="1"/>
  <c r="N364" i="10"/>
  <c r="G364" i="10"/>
  <c r="R363" i="10"/>
  <c r="U363" i="10" s="1"/>
  <c r="N363" i="10"/>
  <c r="G363" i="10"/>
  <c r="R362" i="10"/>
  <c r="N362" i="10"/>
  <c r="G362" i="10"/>
  <c r="R361" i="10"/>
  <c r="U361" i="10" s="1"/>
  <c r="N361" i="10"/>
  <c r="G361" i="10"/>
  <c r="R360" i="10"/>
  <c r="U360" i="10" s="1"/>
  <c r="N360" i="10"/>
  <c r="G360" i="10"/>
  <c r="R359" i="10"/>
  <c r="U359" i="10" s="1"/>
  <c r="N359" i="10"/>
  <c r="G359" i="10"/>
  <c r="R358" i="10"/>
  <c r="N358" i="10"/>
  <c r="G358" i="10"/>
  <c r="R357" i="10"/>
  <c r="S357" i="10" s="1"/>
  <c r="N357" i="10"/>
  <c r="G357" i="10"/>
  <c r="R356" i="10"/>
  <c r="U356" i="10" s="1"/>
  <c r="N356" i="10"/>
  <c r="G356" i="10"/>
  <c r="R355" i="10"/>
  <c r="U355" i="10" s="1"/>
  <c r="N355" i="10"/>
  <c r="G355" i="10"/>
  <c r="R354" i="10"/>
  <c r="N354" i="10"/>
  <c r="G354" i="10"/>
  <c r="R353" i="10"/>
  <c r="S353" i="10" s="1"/>
  <c r="N353" i="10"/>
  <c r="G353" i="10"/>
  <c r="R352" i="10"/>
  <c r="U352" i="10" s="1"/>
  <c r="N352" i="10"/>
  <c r="G352" i="10"/>
  <c r="R351" i="10"/>
  <c r="U351" i="10" s="1"/>
  <c r="N351" i="10"/>
  <c r="G351" i="10"/>
  <c r="R350" i="10"/>
  <c r="N350" i="10"/>
  <c r="G350" i="10"/>
  <c r="R349" i="10"/>
  <c r="U349" i="10" s="1"/>
  <c r="N349" i="10"/>
  <c r="G349" i="10"/>
  <c r="R348" i="10"/>
  <c r="N348" i="10"/>
  <c r="G348" i="10"/>
  <c r="R347" i="10"/>
  <c r="U347" i="10" s="1"/>
  <c r="N347" i="10"/>
  <c r="G347" i="10"/>
  <c r="R346" i="10"/>
  <c r="N346" i="10"/>
  <c r="G346" i="10"/>
  <c r="R345" i="10"/>
  <c r="U345" i="10" s="1"/>
  <c r="N345" i="10"/>
  <c r="G345" i="10"/>
  <c r="R344" i="10"/>
  <c r="U344" i="10" s="1"/>
  <c r="N344" i="10"/>
  <c r="G344" i="10"/>
  <c r="R343" i="10"/>
  <c r="U343" i="10" s="1"/>
  <c r="N343" i="10"/>
  <c r="G343" i="10"/>
  <c r="R342" i="10"/>
  <c r="N342" i="10"/>
  <c r="G342" i="10"/>
  <c r="R341" i="10"/>
  <c r="U341" i="10" s="1"/>
  <c r="N341" i="10"/>
  <c r="G341" i="10"/>
  <c r="R340" i="10"/>
  <c r="S340" i="10" s="1"/>
  <c r="N340" i="10"/>
  <c r="G340" i="10"/>
  <c r="R339" i="10"/>
  <c r="U339" i="10" s="1"/>
  <c r="N339" i="10"/>
  <c r="G339" i="10"/>
  <c r="R338" i="10"/>
  <c r="U338" i="10" s="1"/>
  <c r="N338" i="10"/>
  <c r="G338" i="10"/>
  <c r="R337" i="10"/>
  <c r="U337" i="10" s="1"/>
  <c r="N337" i="10"/>
  <c r="G337" i="10"/>
  <c r="R336" i="10"/>
  <c r="U336" i="10" s="1"/>
  <c r="N336" i="10"/>
  <c r="G336" i="10"/>
  <c r="R335" i="10"/>
  <c r="U335" i="10" s="1"/>
  <c r="N335" i="10"/>
  <c r="G335" i="10"/>
  <c r="R334" i="10"/>
  <c r="U334" i="10" s="1"/>
  <c r="N334" i="10"/>
  <c r="G334" i="10"/>
  <c r="R333" i="10"/>
  <c r="U333" i="10" s="1"/>
  <c r="N333" i="10"/>
  <c r="G333" i="10"/>
  <c r="R332" i="10"/>
  <c r="U332" i="10" s="1"/>
  <c r="N332" i="10"/>
  <c r="G332" i="10"/>
  <c r="R331" i="10"/>
  <c r="U331" i="10" s="1"/>
  <c r="N331" i="10"/>
  <c r="G331" i="10"/>
  <c r="R330" i="10"/>
  <c r="U330" i="10" s="1"/>
  <c r="N330" i="10"/>
  <c r="G330" i="10"/>
  <c r="R329" i="10"/>
  <c r="S329" i="10" s="1"/>
  <c r="N329" i="10"/>
  <c r="G329" i="10"/>
  <c r="R328" i="10"/>
  <c r="U328" i="10" s="1"/>
  <c r="N328" i="10"/>
  <c r="G328" i="10"/>
  <c r="R327" i="10"/>
  <c r="U327" i="10" s="1"/>
  <c r="N327" i="10"/>
  <c r="G327" i="10"/>
  <c r="R326" i="10"/>
  <c r="U326" i="10" s="1"/>
  <c r="N326" i="10"/>
  <c r="G326" i="10"/>
  <c r="R325" i="10"/>
  <c r="U325" i="10" s="1"/>
  <c r="N325" i="10"/>
  <c r="G325" i="10"/>
  <c r="R324" i="10"/>
  <c r="U324" i="10" s="1"/>
  <c r="N324" i="10"/>
  <c r="G324" i="10"/>
  <c r="R323" i="10"/>
  <c r="U323" i="10" s="1"/>
  <c r="N323" i="10"/>
  <c r="G323" i="10"/>
  <c r="R322" i="10"/>
  <c r="U322" i="10" s="1"/>
  <c r="N322" i="10"/>
  <c r="G322" i="10"/>
  <c r="R321" i="10"/>
  <c r="U321" i="10" s="1"/>
  <c r="N321" i="10"/>
  <c r="G321" i="10"/>
  <c r="R320" i="10"/>
  <c r="U320" i="10" s="1"/>
  <c r="N320" i="10"/>
  <c r="G320" i="10"/>
  <c r="R319" i="10"/>
  <c r="U319" i="10" s="1"/>
  <c r="N319" i="10"/>
  <c r="G319" i="10"/>
  <c r="R318" i="10"/>
  <c r="U318" i="10" s="1"/>
  <c r="N318" i="10"/>
  <c r="G318" i="10"/>
  <c r="R317" i="10"/>
  <c r="U317" i="10" s="1"/>
  <c r="N317" i="10"/>
  <c r="G317" i="10"/>
  <c r="R316" i="10"/>
  <c r="U316" i="10" s="1"/>
  <c r="N316" i="10"/>
  <c r="G316" i="10"/>
  <c r="R315" i="10"/>
  <c r="U315" i="10" s="1"/>
  <c r="N315" i="10"/>
  <c r="G315" i="10"/>
  <c r="R314" i="10"/>
  <c r="U314" i="10" s="1"/>
  <c r="N314" i="10"/>
  <c r="G314" i="10"/>
  <c r="R313" i="10"/>
  <c r="U313" i="10" s="1"/>
  <c r="N313" i="10"/>
  <c r="G313" i="10"/>
  <c r="R312" i="10"/>
  <c r="U312" i="10" s="1"/>
  <c r="N312" i="10"/>
  <c r="G312" i="10"/>
  <c r="R311" i="10"/>
  <c r="U311" i="10" s="1"/>
  <c r="N311" i="10"/>
  <c r="G311" i="10"/>
  <c r="R310" i="10"/>
  <c r="U310" i="10" s="1"/>
  <c r="N310" i="10"/>
  <c r="G310" i="10"/>
  <c r="R309" i="10"/>
  <c r="U309" i="10" s="1"/>
  <c r="N309" i="10"/>
  <c r="G309" i="10"/>
  <c r="R308" i="10"/>
  <c r="U308" i="10" s="1"/>
  <c r="N308" i="10"/>
  <c r="G308" i="10"/>
  <c r="R307" i="10"/>
  <c r="U307" i="10" s="1"/>
  <c r="N307" i="10"/>
  <c r="G307" i="10"/>
  <c r="R306" i="10"/>
  <c r="U306" i="10" s="1"/>
  <c r="N306" i="10"/>
  <c r="G306" i="10"/>
  <c r="R305" i="10"/>
  <c r="U305" i="10" s="1"/>
  <c r="N305" i="10"/>
  <c r="G305" i="10"/>
  <c r="R304" i="10"/>
  <c r="U304" i="10" s="1"/>
  <c r="N304" i="10"/>
  <c r="G304" i="10"/>
  <c r="R303" i="10"/>
  <c r="U303" i="10" s="1"/>
  <c r="N303" i="10"/>
  <c r="G303" i="10"/>
  <c r="R302" i="10"/>
  <c r="U302" i="10" s="1"/>
  <c r="N302" i="10"/>
  <c r="G302" i="10"/>
  <c r="R301" i="10"/>
  <c r="N301" i="10"/>
  <c r="G301" i="10"/>
  <c r="R300" i="10"/>
  <c r="U300" i="10" s="1"/>
  <c r="N300" i="10"/>
  <c r="G300" i="10"/>
  <c r="R299" i="10"/>
  <c r="U299" i="10" s="1"/>
  <c r="N299" i="10"/>
  <c r="G299" i="10"/>
  <c r="R298" i="10"/>
  <c r="U298" i="10" s="1"/>
  <c r="N298" i="10"/>
  <c r="G298" i="10"/>
  <c r="R297" i="10"/>
  <c r="U297" i="10" s="1"/>
  <c r="N297" i="10"/>
  <c r="G297" i="10"/>
  <c r="R296" i="10"/>
  <c r="U296" i="10" s="1"/>
  <c r="N296" i="10"/>
  <c r="G296" i="10"/>
  <c r="R295" i="10"/>
  <c r="U295" i="10" s="1"/>
  <c r="N295" i="10"/>
  <c r="G295" i="10"/>
  <c r="R294" i="10"/>
  <c r="U294" i="10" s="1"/>
  <c r="N294" i="10"/>
  <c r="G294" i="10"/>
  <c r="R293" i="10"/>
  <c r="U293" i="10" s="1"/>
  <c r="N293" i="10"/>
  <c r="G293" i="10"/>
  <c r="R292" i="10"/>
  <c r="S292" i="10" s="1"/>
  <c r="N292" i="10"/>
  <c r="G292" i="10"/>
  <c r="R291" i="10"/>
  <c r="U291" i="10" s="1"/>
  <c r="N291" i="10"/>
  <c r="G291" i="10"/>
  <c r="R290" i="10"/>
  <c r="U290" i="10" s="1"/>
  <c r="N290" i="10"/>
  <c r="G290" i="10"/>
  <c r="R289" i="10"/>
  <c r="U289" i="10" s="1"/>
  <c r="N289" i="10"/>
  <c r="G289" i="10"/>
  <c r="R288" i="10"/>
  <c r="U288" i="10" s="1"/>
  <c r="N288" i="10"/>
  <c r="G288" i="10"/>
  <c r="R287" i="10"/>
  <c r="U287" i="10" s="1"/>
  <c r="N287" i="10"/>
  <c r="G287" i="10"/>
  <c r="R286" i="10"/>
  <c r="S286" i="10" s="1"/>
  <c r="N286" i="10"/>
  <c r="G286" i="10"/>
  <c r="R285" i="10"/>
  <c r="U285" i="10" s="1"/>
  <c r="N285" i="10"/>
  <c r="G285" i="10"/>
  <c r="R284" i="10"/>
  <c r="S284" i="10" s="1"/>
  <c r="N284" i="10"/>
  <c r="G284" i="10"/>
  <c r="R283" i="10"/>
  <c r="U283" i="10" s="1"/>
  <c r="N283" i="10"/>
  <c r="G283" i="10"/>
  <c r="R282" i="10"/>
  <c r="U282" i="10" s="1"/>
  <c r="N282" i="10"/>
  <c r="G282" i="10"/>
  <c r="R281" i="10"/>
  <c r="U281" i="10" s="1"/>
  <c r="N281" i="10"/>
  <c r="G281" i="10"/>
  <c r="R280" i="10"/>
  <c r="U280" i="10" s="1"/>
  <c r="N280" i="10"/>
  <c r="G280" i="10"/>
  <c r="R279" i="10"/>
  <c r="U279" i="10" s="1"/>
  <c r="N279" i="10"/>
  <c r="G279" i="10"/>
  <c r="R278" i="10"/>
  <c r="U278" i="10" s="1"/>
  <c r="N278" i="10"/>
  <c r="G278" i="10"/>
  <c r="R277" i="10"/>
  <c r="U277" i="10" s="1"/>
  <c r="N277" i="10"/>
  <c r="G277" i="10"/>
  <c r="R276" i="10"/>
  <c r="U276" i="10" s="1"/>
  <c r="N276" i="10"/>
  <c r="G276" i="10"/>
  <c r="R275" i="10"/>
  <c r="U275" i="10" s="1"/>
  <c r="N275" i="10"/>
  <c r="G275" i="10"/>
  <c r="R274" i="10"/>
  <c r="N274" i="10"/>
  <c r="G274" i="10"/>
  <c r="R273" i="10"/>
  <c r="U273" i="10" s="1"/>
  <c r="N273" i="10"/>
  <c r="G273" i="10"/>
  <c r="R272" i="10"/>
  <c r="S272" i="10" s="1"/>
  <c r="N272" i="10"/>
  <c r="G272" i="10"/>
  <c r="R271" i="10"/>
  <c r="U271" i="10" s="1"/>
  <c r="N271" i="10"/>
  <c r="G271" i="10"/>
  <c r="R270" i="10"/>
  <c r="U270" i="10" s="1"/>
  <c r="N270" i="10"/>
  <c r="G270" i="10"/>
  <c r="R269" i="10"/>
  <c r="S269" i="10" s="1"/>
  <c r="N269" i="10"/>
  <c r="G269" i="10"/>
  <c r="R268" i="10"/>
  <c r="U268" i="10" s="1"/>
  <c r="N268" i="10"/>
  <c r="G268" i="10"/>
  <c r="R267" i="10"/>
  <c r="U267" i="10" s="1"/>
  <c r="N267" i="10"/>
  <c r="G267" i="10"/>
  <c r="R266" i="10"/>
  <c r="U266" i="10" s="1"/>
  <c r="N266" i="10"/>
  <c r="G266" i="10"/>
  <c r="R265" i="10"/>
  <c r="U265" i="10" s="1"/>
  <c r="N265" i="10"/>
  <c r="G265" i="10"/>
  <c r="R264" i="10"/>
  <c r="U264" i="10" s="1"/>
  <c r="N264" i="10"/>
  <c r="G264" i="10"/>
  <c r="R263" i="10"/>
  <c r="U263" i="10" s="1"/>
  <c r="N263" i="10"/>
  <c r="G263" i="10"/>
  <c r="R262" i="10"/>
  <c r="U262" i="10" s="1"/>
  <c r="N262" i="10"/>
  <c r="G262" i="10"/>
  <c r="R261" i="10"/>
  <c r="U261" i="10" s="1"/>
  <c r="N261" i="10"/>
  <c r="G261" i="10"/>
  <c r="R260" i="10"/>
  <c r="U260" i="10" s="1"/>
  <c r="N260" i="10"/>
  <c r="G260" i="10"/>
  <c r="R259" i="10"/>
  <c r="U259" i="10" s="1"/>
  <c r="N259" i="10"/>
  <c r="G259" i="10"/>
  <c r="R258" i="10"/>
  <c r="U258" i="10" s="1"/>
  <c r="N258" i="10"/>
  <c r="G258" i="10"/>
  <c r="R257" i="10"/>
  <c r="U257" i="10" s="1"/>
  <c r="N257" i="10"/>
  <c r="G257" i="10"/>
  <c r="R256" i="10"/>
  <c r="U256" i="10" s="1"/>
  <c r="N256" i="10"/>
  <c r="G256" i="10"/>
  <c r="R255" i="10"/>
  <c r="U255" i="10" s="1"/>
  <c r="N255" i="10"/>
  <c r="G255" i="10"/>
  <c r="R254" i="10"/>
  <c r="U254" i="10" s="1"/>
  <c r="N254" i="10"/>
  <c r="G254" i="10"/>
  <c r="R253" i="10"/>
  <c r="S253" i="10" s="1"/>
  <c r="N253" i="10"/>
  <c r="G253" i="10"/>
  <c r="R252" i="10"/>
  <c r="U252" i="10" s="1"/>
  <c r="N252" i="10"/>
  <c r="G252" i="10"/>
  <c r="R251" i="10"/>
  <c r="U251" i="10" s="1"/>
  <c r="N251" i="10"/>
  <c r="G251" i="10"/>
  <c r="R250" i="10"/>
  <c r="U250" i="10" s="1"/>
  <c r="N250" i="10"/>
  <c r="G250" i="10"/>
  <c r="R249" i="10"/>
  <c r="U249" i="10" s="1"/>
  <c r="N249" i="10"/>
  <c r="G249" i="10"/>
  <c r="R248" i="10"/>
  <c r="S248" i="10" s="1"/>
  <c r="N248" i="10"/>
  <c r="G248" i="10"/>
  <c r="R247" i="10"/>
  <c r="U247" i="10" s="1"/>
  <c r="N247" i="10"/>
  <c r="G247" i="10"/>
  <c r="R246" i="10"/>
  <c r="U246" i="10" s="1"/>
  <c r="N246" i="10"/>
  <c r="G246" i="10"/>
  <c r="R245" i="10"/>
  <c r="U245" i="10" s="1"/>
  <c r="N245" i="10"/>
  <c r="G245" i="10"/>
  <c r="R244" i="10"/>
  <c r="U244" i="10" s="1"/>
  <c r="N244" i="10"/>
  <c r="G244" i="10"/>
  <c r="R243" i="10"/>
  <c r="U243" i="10" s="1"/>
  <c r="N243" i="10"/>
  <c r="G243" i="10"/>
  <c r="R242" i="10"/>
  <c r="S242" i="10" s="1"/>
  <c r="N242" i="10"/>
  <c r="G242" i="10"/>
  <c r="R241" i="10"/>
  <c r="S241" i="10" s="1"/>
  <c r="N241" i="10"/>
  <c r="G241" i="10"/>
  <c r="R240" i="10"/>
  <c r="S240" i="10" s="1"/>
  <c r="N240" i="10"/>
  <c r="G240" i="10"/>
  <c r="R239" i="10"/>
  <c r="U239" i="10" s="1"/>
  <c r="N239" i="10"/>
  <c r="G239" i="10"/>
  <c r="R238" i="10"/>
  <c r="S238" i="10" s="1"/>
  <c r="N238" i="10"/>
  <c r="G238" i="10"/>
  <c r="R237" i="10"/>
  <c r="U237" i="10" s="1"/>
  <c r="N237" i="10"/>
  <c r="G237" i="10"/>
  <c r="R236" i="10"/>
  <c r="S236" i="10" s="1"/>
  <c r="N236" i="10"/>
  <c r="G236" i="10"/>
  <c r="R235" i="10"/>
  <c r="U235" i="10" s="1"/>
  <c r="N235" i="10"/>
  <c r="G235" i="10"/>
  <c r="R234" i="10"/>
  <c r="U234" i="10" s="1"/>
  <c r="N234" i="10"/>
  <c r="G234" i="10"/>
  <c r="R233" i="10"/>
  <c r="U233" i="10" s="1"/>
  <c r="N233" i="10"/>
  <c r="G233" i="10"/>
  <c r="R232" i="10"/>
  <c r="U232" i="10" s="1"/>
  <c r="N232" i="10"/>
  <c r="G232" i="10"/>
  <c r="R231" i="10"/>
  <c r="U231" i="10" s="1"/>
  <c r="N231" i="10"/>
  <c r="G231" i="10"/>
  <c r="R230" i="10"/>
  <c r="S230" i="10" s="1"/>
  <c r="N230" i="10"/>
  <c r="G230" i="10"/>
  <c r="R229" i="10"/>
  <c r="U229" i="10" s="1"/>
  <c r="N229" i="10"/>
  <c r="G229" i="10"/>
  <c r="R228" i="10"/>
  <c r="U228" i="10" s="1"/>
  <c r="N228" i="10"/>
  <c r="G228" i="10"/>
  <c r="R227" i="10"/>
  <c r="U227" i="10" s="1"/>
  <c r="N227" i="10"/>
  <c r="G227" i="10"/>
  <c r="R226" i="10"/>
  <c r="U226" i="10" s="1"/>
  <c r="N226" i="10"/>
  <c r="G226" i="10"/>
  <c r="R225" i="10"/>
  <c r="S225" i="10" s="1"/>
  <c r="N225" i="10"/>
  <c r="G225" i="10"/>
  <c r="R224" i="10"/>
  <c r="S224" i="10" s="1"/>
  <c r="N224" i="10"/>
  <c r="G224" i="10"/>
  <c r="R223" i="10"/>
  <c r="U223" i="10" s="1"/>
  <c r="N223" i="10"/>
  <c r="G223" i="10"/>
  <c r="R222" i="10"/>
  <c r="S222" i="10" s="1"/>
  <c r="N222" i="10"/>
  <c r="G222" i="10"/>
  <c r="R221" i="10"/>
  <c r="U221" i="10" s="1"/>
  <c r="N221" i="10"/>
  <c r="G221" i="10"/>
  <c r="R220" i="10"/>
  <c r="S220" i="10" s="1"/>
  <c r="N220" i="10"/>
  <c r="G220" i="10"/>
  <c r="R219" i="10"/>
  <c r="U219" i="10" s="1"/>
  <c r="N219" i="10"/>
  <c r="G219" i="10"/>
  <c r="R218" i="10"/>
  <c r="U218" i="10" s="1"/>
  <c r="N218" i="10"/>
  <c r="G218" i="10"/>
  <c r="R217" i="10"/>
  <c r="S217" i="10" s="1"/>
  <c r="N217" i="10"/>
  <c r="G217" i="10"/>
  <c r="R216" i="10"/>
  <c r="U216" i="10" s="1"/>
  <c r="N216" i="10"/>
  <c r="G216" i="10"/>
  <c r="R215" i="10"/>
  <c r="U215" i="10" s="1"/>
  <c r="N215" i="10"/>
  <c r="G215" i="10"/>
  <c r="R214" i="10"/>
  <c r="U214" i="10" s="1"/>
  <c r="N214" i="10"/>
  <c r="G214" i="10"/>
  <c r="R213" i="10"/>
  <c r="U213" i="10" s="1"/>
  <c r="N213" i="10"/>
  <c r="G213" i="10"/>
  <c r="R212" i="10"/>
  <c r="U212" i="10" s="1"/>
  <c r="N212" i="10"/>
  <c r="G212" i="10"/>
  <c r="R211" i="10"/>
  <c r="N211" i="10"/>
  <c r="G211" i="10"/>
  <c r="R210" i="10"/>
  <c r="S210" i="10" s="1"/>
  <c r="N210" i="10"/>
  <c r="G210" i="10"/>
  <c r="R209" i="10"/>
  <c r="S209" i="10" s="1"/>
  <c r="N209" i="10"/>
  <c r="G209" i="10"/>
  <c r="R208" i="10"/>
  <c r="N208" i="10"/>
  <c r="G208" i="10"/>
  <c r="R207" i="10"/>
  <c r="N207" i="10"/>
  <c r="G207" i="10"/>
  <c r="R206" i="10"/>
  <c r="U206" i="10" s="1"/>
  <c r="N206" i="10"/>
  <c r="G206" i="10"/>
  <c r="R205" i="10"/>
  <c r="S205" i="10" s="1"/>
  <c r="N205" i="10"/>
  <c r="G205" i="10"/>
  <c r="R204" i="10"/>
  <c r="U204" i="10" s="1"/>
  <c r="N204" i="10"/>
  <c r="G204" i="10"/>
  <c r="R203" i="10"/>
  <c r="N203" i="10"/>
  <c r="G203" i="10"/>
  <c r="R202" i="10"/>
  <c r="U202" i="10" s="1"/>
  <c r="N202" i="10"/>
  <c r="G202" i="10"/>
  <c r="R201" i="10"/>
  <c r="U201" i="10" s="1"/>
  <c r="N201" i="10"/>
  <c r="G201" i="10"/>
  <c r="R200" i="10"/>
  <c r="U200" i="10" s="1"/>
  <c r="N200" i="10"/>
  <c r="G200" i="10"/>
  <c r="R199" i="10"/>
  <c r="N199" i="10"/>
  <c r="G199" i="10"/>
  <c r="R198" i="10"/>
  <c r="U198" i="10" s="1"/>
  <c r="N198" i="10"/>
  <c r="G198" i="10"/>
  <c r="R197" i="10"/>
  <c r="S197" i="10" s="1"/>
  <c r="N197" i="10"/>
  <c r="G197" i="10"/>
  <c r="R196" i="10"/>
  <c r="U196" i="10" s="1"/>
  <c r="N196" i="10"/>
  <c r="G196" i="10"/>
  <c r="R195" i="10"/>
  <c r="N195" i="10"/>
  <c r="G195" i="10"/>
  <c r="R194" i="10"/>
  <c r="U194" i="10" s="1"/>
  <c r="N194" i="10"/>
  <c r="G194" i="10"/>
  <c r="R193" i="10"/>
  <c r="U193" i="10" s="1"/>
  <c r="N193" i="10"/>
  <c r="G193" i="10"/>
  <c r="R192" i="10"/>
  <c r="U192" i="10" s="1"/>
  <c r="N192" i="10"/>
  <c r="G192" i="10"/>
  <c r="R191" i="10"/>
  <c r="N191" i="10"/>
  <c r="G191" i="10"/>
  <c r="R190" i="10"/>
  <c r="U190" i="10" s="1"/>
  <c r="N190" i="10"/>
  <c r="G190" i="10"/>
  <c r="R189" i="10"/>
  <c r="S189" i="10" s="1"/>
  <c r="N189" i="10"/>
  <c r="T189" i="10" s="1"/>
  <c r="G189" i="10"/>
  <c r="R188" i="10"/>
  <c r="U188" i="10" s="1"/>
  <c r="N188" i="10"/>
  <c r="G188" i="10"/>
  <c r="R187" i="10"/>
  <c r="N187" i="10"/>
  <c r="G187" i="10"/>
  <c r="R186" i="10"/>
  <c r="S186" i="10" s="1"/>
  <c r="N186" i="10"/>
  <c r="G186" i="10"/>
  <c r="R185" i="10"/>
  <c r="U185" i="10" s="1"/>
  <c r="N185" i="10"/>
  <c r="G185" i="10"/>
  <c r="R184" i="10"/>
  <c r="U184" i="10" s="1"/>
  <c r="N184" i="10"/>
  <c r="G184" i="10"/>
  <c r="R183" i="10"/>
  <c r="N183" i="10"/>
  <c r="G183" i="10"/>
  <c r="R182" i="10"/>
  <c r="U182" i="10" s="1"/>
  <c r="N182" i="10"/>
  <c r="G182" i="10"/>
  <c r="R181" i="10"/>
  <c r="U181" i="10" s="1"/>
  <c r="N181" i="10"/>
  <c r="G181" i="10"/>
  <c r="R180" i="10"/>
  <c r="U180" i="10" s="1"/>
  <c r="N180" i="10"/>
  <c r="G180" i="10"/>
  <c r="R179" i="10"/>
  <c r="N179" i="10"/>
  <c r="G179" i="10"/>
  <c r="R178" i="10"/>
  <c r="U178" i="10" s="1"/>
  <c r="N178" i="10"/>
  <c r="G178" i="10"/>
  <c r="R177" i="10"/>
  <c r="N177" i="10"/>
  <c r="G177" i="10"/>
  <c r="U176" i="10"/>
  <c r="R176" i="10"/>
  <c r="S176" i="10" s="1"/>
  <c r="N176" i="10"/>
  <c r="G176" i="10"/>
  <c r="R175" i="10"/>
  <c r="N175" i="10"/>
  <c r="G175" i="10"/>
  <c r="R174" i="10"/>
  <c r="S174" i="10" s="1"/>
  <c r="N174" i="10"/>
  <c r="G174" i="10"/>
  <c r="R173" i="10"/>
  <c r="S173" i="10" s="1"/>
  <c r="N173" i="10"/>
  <c r="G173" i="10"/>
  <c r="R172" i="10"/>
  <c r="S172" i="10" s="1"/>
  <c r="N172" i="10"/>
  <c r="G172" i="10"/>
  <c r="R171" i="10"/>
  <c r="N171" i="10"/>
  <c r="G171" i="10"/>
  <c r="R170" i="10"/>
  <c r="U170" i="10" s="1"/>
  <c r="N170" i="10"/>
  <c r="G170" i="10"/>
  <c r="R169" i="10"/>
  <c r="U169" i="10" s="1"/>
  <c r="N169" i="10"/>
  <c r="G169" i="10"/>
  <c r="R168" i="10"/>
  <c r="U168" i="10" s="1"/>
  <c r="N168" i="10"/>
  <c r="G168" i="10"/>
  <c r="R167" i="10"/>
  <c r="N167" i="10"/>
  <c r="G167" i="10"/>
  <c r="R166" i="10"/>
  <c r="U166" i="10" s="1"/>
  <c r="N166" i="10"/>
  <c r="G166" i="10"/>
  <c r="R165" i="10"/>
  <c r="U165" i="10" s="1"/>
  <c r="N165" i="10"/>
  <c r="G165" i="10"/>
  <c r="R164" i="10"/>
  <c r="S164" i="10" s="1"/>
  <c r="N164" i="10"/>
  <c r="G164" i="10"/>
  <c r="R163" i="10"/>
  <c r="N163" i="10"/>
  <c r="G163" i="10"/>
  <c r="R162" i="10"/>
  <c r="U162" i="10" s="1"/>
  <c r="N162" i="10"/>
  <c r="G162" i="10"/>
  <c r="R161" i="10"/>
  <c r="U161" i="10" s="1"/>
  <c r="N161" i="10"/>
  <c r="G161" i="10"/>
  <c r="R160" i="10"/>
  <c r="U160" i="10" s="1"/>
  <c r="N160" i="10"/>
  <c r="G160" i="10"/>
  <c r="R159" i="10"/>
  <c r="N159" i="10"/>
  <c r="G159" i="10"/>
  <c r="R158" i="10"/>
  <c r="S158" i="10" s="1"/>
  <c r="N158" i="10"/>
  <c r="G158" i="10"/>
  <c r="R157" i="10"/>
  <c r="U157" i="10" s="1"/>
  <c r="N157" i="10"/>
  <c r="G157" i="10"/>
  <c r="R156" i="10"/>
  <c r="S156" i="10" s="1"/>
  <c r="N156" i="10"/>
  <c r="G156" i="10"/>
  <c r="R155" i="10"/>
  <c r="N155" i="10"/>
  <c r="G155" i="10"/>
  <c r="R154" i="10"/>
  <c r="U154" i="10" s="1"/>
  <c r="N154" i="10"/>
  <c r="G154" i="10"/>
  <c r="R153" i="10"/>
  <c r="U153" i="10" s="1"/>
  <c r="N153" i="10"/>
  <c r="G153" i="10"/>
  <c r="R152" i="10"/>
  <c r="U152" i="10" s="1"/>
  <c r="N152" i="10"/>
  <c r="G152" i="10"/>
  <c r="R151" i="10"/>
  <c r="N151" i="10"/>
  <c r="G151" i="10"/>
  <c r="R150" i="10"/>
  <c r="U150" i="10" s="1"/>
  <c r="N150" i="10"/>
  <c r="G150" i="10"/>
  <c r="R149" i="10"/>
  <c r="U149" i="10" s="1"/>
  <c r="N149" i="10"/>
  <c r="G149" i="10"/>
  <c r="R148" i="10"/>
  <c r="U148" i="10" s="1"/>
  <c r="N148" i="10"/>
  <c r="G148" i="10"/>
  <c r="R147" i="10"/>
  <c r="N147" i="10"/>
  <c r="G147" i="10"/>
  <c r="R146" i="10"/>
  <c r="U146" i="10" s="1"/>
  <c r="N146" i="10"/>
  <c r="G146" i="10"/>
  <c r="R145" i="10"/>
  <c r="S145" i="10" s="1"/>
  <c r="N145" i="10"/>
  <c r="T145" i="10" s="1"/>
  <c r="G145" i="10"/>
  <c r="R144" i="10"/>
  <c r="S144" i="10" s="1"/>
  <c r="N144" i="10"/>
  <c r="G144" i="10"/>
  <c r="R143" i="10"/>
  <c r="N143" i="10"/>
  <c r="G143" i="10"/>
  <c r="R142" i="10"/>
  <c r="S142" i="10" s="1"/>
  <c r="N142" i="10"/>
  <c r="G142" i="10"/>
  <c r="R141" i="10"/>
  <c r="S141" i="10" s="1"/>
  <c r="N141" i="10"/>
  <c r="G141" i="10"/>
  <c r="R140" i="10"/>
  <c r="U140" i="10" s="1"/>
  <c r="N140" i="10"/>
  <c r="G140" i="10"/>
  <c r="R139" i="10"/>
  <c r="N139" i="10"/>
  <c r="G139" i="10"/>
  <c r="R138" i="10"/>
  <c r="U138" i="10" s="1"/>
  <c r="N138" i="10"/>
  <c r="G138" i="10"/>
  <c r="R137" i="10"/>
  <c r="U137" i="10" s="1"/>
  <c r="N137" i="10"/>
  <c r="G137" i="10"/>
  <c r="R136" i="10"/>
  <c r="U136" i="10" s="1"/>
  <c r="N136" i="10"/>
  <c r="G136" i="10"/>
  <c r="R135" i="10"/>
  <c r="N135" i="10"/>
  <c r="G135" i="10"/>
  <c r="R134" i="10"/>
  <c r="U134" i="10" s="1"/>
  <c r="N134" i="10"/>
  <c r="G134" i="10"/>
  <c r="R133" i="10"/>
  <c r="S133" i="10" s="1"/>
  <c r="N133" i="10"/>
  <c r="T133" i="10" s="1"/>
  <c r="G133" i="10"/>
  <c r="R132" i="10"/>
  <c r="U132" i="10" s="1"/>
  <c r="N132" i="10"/>
  <c r="G132" i="10"/>
  <c r="R131" i="10"/>
  <c r="N131" i="10"/>
  <c r="G131" i="10"/>
  <c r="U130" i="10"/>
  <c r="R130" i="10"/>
  <c r="S130" i="10" s="1"/>
  <c r="N130" i="10"/>
  <c r="G130" i="10"/>
  <c r="R129" i="10"/>
  <c r="U129" i="10" s="1"/>
  <c r="N129" i="10"/>
  <c r="G129" i="10"/>
  <c r="R128" i="10"/>
  <c r="U128" i="10" s="1"/>
  <c r="N128" i="10"/>
  <c r="G128" i="10"/>
  <c r="R127" i="10"/>
  <c r="N127" i="10"/>
  <c r="G127" i="10"/>
  <c r="R126" i="10"/>
  <c r="U126" i="10" s="1"/>
  <c r="N126" i="10"/>
  <c r="G126" i="10"/>
  <c r="R125" i="10"/>
  <c r="S125" i="10" s="1"/>
  <c r="N125" i="10"/>
  <c r="G125" i="10"/>
  <c r="R124" i="10"/>
  <c r="U124" i="10" s="1"/>
  <c r="N124" i="10"/>
  <c r="G124" i="10"/>
  <c r="R123" i="10"/>
  <c r="N123" i="10"/>
  <c r="G123" i="10"/>
  <c r="R122" i="10"/>
  <c r="S122" i="10" s="1"/>
  <c r="N122" i="10"/>
  <c r="G122" i="10"/>
  <c r="R121" i="10"/>
  <c r="U121" i="10" s="1"/>
  <c r="N121" i="10"/>
  <c r="G121" i="10"/>
  <c r="R120" i="10"/>
  <c r="S120" i="10" s="1"/>
  <c r="N120" i="10"/>
  <c r="G120" i="10"/>
  <c r="R119" i="10"/>
  <c r="N119" i="10"/>
  <c r="G119" i="10"/>
  <c r="R118" i="10"/>
  <c r="U118" i="10" s="1"/>
  <c r="N118" i="10"/>
  <c r="G118" i="10"/>
  <c r="R117" i="10"/>
  <c r="U117" i="10" s="1"/>
  <c r="N117" i="10"/>
  <c r="G117" i="10"/>
  <c r="R116" i="10"/>
  <c r="U116" i="10" s="1"/>
  <c r="N116" i="10"/>
  <c r="G116" i="10"/>
  <c r="R115" i="10"/>
  <c r="N115" i="10"/>
  <c r="G115" i="10"/>
  <c r="R114" i="10"/>
  <c r="S114" i="10" s="1"/>
  <c r="N114" i="10"/>
  <c r="T114" i="10" s="1"/>
  <c r="G114" i="10"/>
  <c r="R113" i="10"/>
  <c r="S113" i="10" s="1"/>
  <c r="N113" i="10"/>
  <c r="G113" i="10"/>
  <c r="R112" i="10"/>
  <c r="U112" i="10" s="1"/>
  <c r="N112" i="10"/>
  <c r="G112" i="10"/>
  <c r="R111" i="10"/>
  <c r="N111" i="10"/>
  <c r="G111" i="10"/>
  <c r="R110" i="10"/>
  <c r="S110" i="10" s="1"/>
  <c r="N110" i="10"/>
  <c r="G110" i="10"/>
  <c r="R109" i="10"/>
  <c r="U109" i="10" s="1"/>
  <c r="N109" i="10"/>
  <c r="G109" i="10"/>
  <c r="R108" i="10"/>
  <c r="S108" i="10" s="1"/>
  <c r="N108" i="10"/>
  <c r="G108" i="10"/>
  <c r="R107" i="10"/>
  <c r="N107" i="10"/>
  <c r="G107" i="10"/>
  <c r="R106" i="10"/>
  <c r="U106" i="10" s="1"/>
  <c r="N106" i="10"/>
  <c r="G106" i="10"/>
  <c r="R105" i="10"/>
  <c r="U105" i="10" s="1"/>
  <c r="N105" i="10"/>
  <c r="G105" i="10"/>
  <c r="R104" i="10"/>
  <c r="U104" i="10" s="1"/>
  <c r="N104" i="10"/>
  <c r="G104" i="10"/>
  <c r="R103" i="10"/>
  <c r="N103" i="10"/>
  <c r="G103" i="10"/>
  <c r="R102" i="10"/>
  <c r="S102" i="10" s="1"/>
  <c r="N102" i="10"/>
  <c r="G102" i="10"/>
  <c r="R101" i="10"/>
  <c r="U101" i="10" s="1"/>
  <c r="N101" i="10"/>
  <c r="G101" i="10"/>
  <c r="R100" i="10"/>
  <c r="U100" i="10" s="1"/>
  <c r="N100" i="10"/>
  <c r="G100" i="10"/>
  <c r="R99" i="10"/>
  <c r="N99" i="10"/>
  <c r="G99" i="10"/>
  <c r="R98" i="10"/>
  <c r="U98" i="10" s="1"/>
  <c r="N98" i="10"/>
  <c r="G98" i="10"/>
  <c r="R97" i="10"/>
  <c r="U97" i="10" s="1"/>
  <c r="N97" i="10"/>
  <c r="G97" i="10"/>
  <c r="R96" i="10"/>
  <c r="U96" i="10" s="1"/>
  <c r="N96" i="10"/>
  <c r="G96" i="10"/>
  <c r="R95" i="10"/>
  <c r="N95" i="10"/>
  <c r="G95" i="10"/>
  <c r="R94" i="10"/>
  <c r="S94" i="10" s="1"/>
  <c r="N94" i="10"/>
  <c r="G94" i="10"/>
  <c r="R93" i="10"/>
  <c r="U93" i="10" s="1"/>
  <c r="N93" i="10"/>
  <c r="G93" i="10"/>
  <c r="R92" i="10"/>
  <c r="S92" i="10" s="1"/>
  <c r="N92" i="10"/>
  <c r="G92" i="10"/>
  <c r="R91" i="10"/>
  <c r="N91" i="10"/>
  <c r="G91" i="10"/>
  <c r="R90" i="10"/>
  <c r="U90" i="10" s="1"/>
  <c r="N90" i="10"/>
  <c r="G90" i="10"/>
  <c r="R89" i="10"/>
  <c r="S89" i="10" s="1"/>
  <c r="N89" i="10"/>
  <c r="G89" i="10"/>
  <c r="R88" i="10"/>
  <c r="U88" i="10" s="1"/>
  <c r="N88" i="10"/>
  <c r="G88" i="10"/>
  <c r="R87" i="10"/>
  <c r="N87" i="10"/>
  <c r="G87" i="10"/>
  <c r="R86" i="10"/>
  <c r="U86" i="10" s="1"/>
  <c r="N86" i="10"/>
  <c r="G86" i="10"/>
  <c r="R85" i="10"/>
  <c r="U85" i="10" s="1"/>
  <c r="N85" i="10"/>
  <c r="G85" i="10"/>
  <c r="R84" i="10"/>
  <c r="U84" i="10" s="1"/>
  <c r="N84" i="10"/>
  <c r="G84" i="10"/>
  <c r="R83" i="10"/>
  <c r="N83" i="10"/>
  <c r="G83" i="10"/>
  <c r="R82" i="10"/>
  <c r="S82" i="10" s="1"/>
  <c r="N82" i="10"/>
  <c r="T82" i="10" s="1"/>
  <c r="G82" i="10"/>
  <c r="R81" i="10"/>
  <c r="U81" i="10" s="1"/>
  <c r="N81" i="10"/>
  <c r="G81" i="10"/>
  <c r="R80" i="10"/>
  <c r="U80" i="10" s="1"/>
  <c r="N80" i="10"/>
  <c r="G80" i="10"/>
  <c r="R79" i="10"/>
  <c r="N79" i="10"/>
  <c r="G79" i="10"/>
  <c r="R78" i="10"/>
  <c r="U78" i="10" s="1"/>
  <c r="N78" i="10"/>
  <c r="G78" i="10"/>
  <c r="R77" i="10"/>
  <c r="S77" i="10" s="1"/>
  <c r="N77" i="10"/>
  <c r="T77" i="10" s="1"/>
  <c r="G77" i="10"/>
  <c r="R76" i="10"/>
  <c r="S76" i="10" s="1"/>
  <c r="N76" i="10"/>
  <c r="G76" i="10"/>
  <c r="R75" i="10"/>
  <c r="N75" i="10"/>
  <c r="G75" i="10"/>
  <c r="R74" i="10"/>
  <c r="U74" i="10" s="1"/>
  <c r="N74" i="10"/>
  <c r="G74" i="10"/>
  <c r="R73" i="10"/>
  <c r="U73" i="10" s="1"/>
  <c r="N73" i="10"/>
  <c r="G73" i="10"/>
  <c r="R72" i="10"/>
  <c r="U72" i="10" s="1"/>
  <c r="N72" i="10"/>
  <c r="G72" i="10"/>
  <c r="R71" i="10"/>
  <c r="N71" i="10"/>
  <c r="G71" i="10"/>
  <c r="R70" i="10"/>
  <c r="U70" i="10" s="1"/>
  <c r="N70" i="10"/>
  <c r="G70" i="10"/>
  <c r="R69" i="10"/>
  <c r="U69" i="10" s="1"/>
  <c r="N69" i="10"/>
  <c r="G69" i="10"/>
  <c r="R68" i="10"/>
  <c r="U68" i="10" s="1"/>
  <c r="N68" i="10"/>
  <c r="G68" i="10"/>
  <c r="R67" i="10"/>
  <c r="N67" i="10"/>
  <c r="G67" i="10"/>
  <c r="R66" i="10"/>
  <c r="S66" i="10" s="1"/>
  <c r="N66" i="10"/>
  <c r="G66" i="10"/>
  <c r="R65" i="10"/>
  <c r="U65" i="10" s="1"/>
  <c r="N65" i="10"/>
  <c r="G65" i="10"/>
  <c r="R64" i="10"/>
  <c r="U64" i="10" s="1"/>
  <c r="N64" i="10"/>
  <c r="G64" i="10"/>
  <c r="R63" i="10"/>
  <c r="N63" i="10"/>
  <c r="G63" i="10"/>
  <c r="R62" i="10"/>
  <c r="U62" i="10" s="1"/>
  <c r="N62" i="10"/>
  <c r="G62" i="10"/>
  <c r="R61" i="10"/>
  <c r="S61" i="10" s="1"/>
  <c r="N61" i="10"/>
  <c r="G61" i="10"/>
  <c r="R60" i="10"/>
  <c r="U60" i="10" s="1"/>
  <c r="N60" i="10"/>
  <c r="G60" i="10"/>
  <c r="R59" i="10"/>
  <c r="N59" i="10"/>
  <c r="G59" i="10"/>
  <c r="R58" i="10"/>
  <c r="S58" i="10" s="1"/>
  <c r="N58" i="10"/>
  <c r="G58" i="10"/>
  <c r="R57" i="10"/>
  <c r="U57" i="10" s="1"/>
  <c r="N57" i="10"/>
  <c r="G57" i="10"/>
  <c r="R56" i="10"/>
  <c r="U56" i="10" s="1"/>
  <c r="N56" i="10"/>
  <c r="G56" i="10"/>
  <c r="R55" i="10"/>
  <c r="N55" i="10"/>
  <c r="G55" i="10"/>
  <c r="R54" i="10"/>
  <c r="U54" i="10" s="1"/>
  <c r="N54" i="10"/>
  <c r="G54" i="10"/>
  <c r="R53" i="10"/>
  <c r="U53" i="10" s="1"/>
  <c r="N53" i="10"/>
  <c r="G53" i="10"/>
  <c r="R52" i="10"/>
  <c r="U52" i="10" s="1"/>
  <c r="N52" i="10"/>
  <c r="G52" i="10"/>
  <c r="R51" i="10"/>
  <c r="N51" i="10"/>
  <c r="G51" i="10"/>
  <c r="R50" i="10"/>
  <c r="U50" i="10" s="1"/>
  <c r="N50" i="10"/>
  <c r="G50" i="10"/>
  <c r="R49" i="10"/>
  <c r="U49" i="10" s="1"/>
  <c r="N49" i="10"/>
  <c r="G49" i="10"/>
  <c r="R48" i="10"/>
  <c r="U48" i="10" s="1"/>
  <c r="N48" i="10"/>
  <c r="G48" i="10"/>
  <c r="R47" i="10"/>
  <c r="N47" i="10"/>
  <c r="G47" i="10"/>
  <c r="R46" i="10"/>
  <c r="S46" i="10" s="1"/>
  <c r="N46" i="10"/>
  <c r="G46" i="10"/>
  <c r="R45" i="10"/>
  <c r="S45" i="10" s="1"/>
  <c r="N45" i="10"/>
  <c r="G45" i="10"/>
  <c r="R44" i="10"/>
  <c r="S44" i="10" s="1"/>
  <c r="N44" i="10"/>
  <c r="G44" i="10"/>
  <c r="R43" i="10"/>
  <c r="N43" i="10"/>
  <c r="G43" i="10"/>
  <c r="R42" i="10"/>
  <c r="U42" i="10" s="1"/>
  <c r="N42" i="10"/>
  <c r="G42" i="10"/>
  <c r="R41" i="10"/>
  <c r="U41" i="10" s="1"/>
  <c r="N41" i="10"/>
  <c r="G41" i="10"/>
  <c r="R40" i="10"/>
  <c r="U40" i="10" s="1"/>
  <c r="N40" i="10"/>
  <c r="G40" i="10"/>
  <c r="R39" i="10"/>
  <c r="N39" i="10"/>
  <c r="G39" i="10"/>
  <c r="R38" i="10"/>
  <c r="U38" i="10" s="1"/>
  <c r="N38" i="10"/>
  <c r="G38" i="10"/>
  <c r="R37" i="10"/>
  <c r="U37" i="10" s="1"/>
  <c r="N37" i="10"/>
  <c r="G37" i="10"/>
  <c r="R36" i="10"/>
  <c r="N36" i="10"/>
  <c r="G36" i="10"/>
  <c r="R35" i="10"/>
  <c r="N35" i="10"/>
  <c r="G35" i="10"/>
  <c r="R34" i="10"/>
  <c r="U34" i="10" s="1"/>
  <c r="N34" i="10"/>
  <c r="G34" i="10"/>
  <c r="U33" i="10"/>
  <c r="R33" i="10"/>
  <c r="S33" i="10" s="1"/>
  <c r="N33" i="10"/>
  <c r="G33" i="10"/>
  <c r="R32" i="10"/>
  <c r="U32" i="10" s="1"/>
  <c r="N32" i="10"/>
  <c r="G32" i="10"/>
  <c r="R31" i="10"/>
  <c r="N31" i="10"/>
  <c r="G31" i="10"/>
  <c r="R30" i="10"/>
  <c r="S30" i="10" s="1"/>
  <c r="N30" i="10"/>
  <c r="T30" i="10" s="1"/>
  <c r="G30" i="10"/>
  <c r="R29" i="10"/>
  <c r="U29" i="10" s="1"/>
  <c r="N29" i="10"/>
  <c r="G29" i="10"/>
  <c r="R28" i="10"/>
  <c r="U28" i="10" s="1"/>
  <c r="N28" i="10"/>
  <c r="G28" i="10"/>
  <c r="R27" i="10"/>
  <c r="U27" i="10" s="1"/>
  <c r="N27" i="10"/>
  <c r="G27" i="10"/>
  <c r="R26" i="10"/>
  <c r="S26" i="10" s="1"/>
  <c r="N26" i="10"/>
  <c r="G26" i="10"/>
  <c r="R25" i="10"/>
  <c r="U25" i="10" s="1"/>
  <c r="N25" i="10"/>
  <c r="G25" i="10"/>
  <c r="R24" i="10"/>
  <c r="U24" i="10" s="1"/>
  <c r="N24" i="10"/>
  <c r="G24" i="10"/>
  <c r="R23" i="10"/>
  <c r="U23" i="10" s="1"/>
  <c r="N23" i="10"/>
  <c r="G23" i="10"/>
  <c r="R22" i="10"/>
  <c r="S22" i="10" s="1"/>
  <c r="N22" i="10"/>
  <c r="T22" i="10" s="1"/>
  <c r="G22" i="10"/>
  <c r="R21" i="10"/>
  <c r="U21" i="10" s="1"/>
  <c r="N21" i="10"/>
  <c r="G21" i="10"/>
  <c r="R20" i="10"/>
  <c r="U20" i="10" s="1"/>
  <c r="N20" i="10"/>
  <c r="G20" i="10"/>
  <c r="R19" i="10"/>
  <c r="U19" i="10" s="1"/>
  <c r="N19" i="10"/>
  <c r="G19" i="10"/>
  <c r="R18" i="10"/>
  <c r="S18" i="10" s="1"/>
  <c r="N18" i="10"/>
  <c r="G18" i="10"/>
  <c r="R17" i="10"/>
  <c r="U17" i="10" s="1"/>
  <c r="N17" i="10"/>
  <c r="G17" i="10"/>
  <c r="R16" i="10"/>
  <c r="U16" i="10" s="1"/>
  <c r="N16" i="10"/>
  <c r="G16" i="10"/>
  <c r="R15" i="10"/>
  <c r="U15" i="10" s="1"/>
  <c r="N15" i="10"/>
  <c r="G15" i="10"/>
  <c r="R14" i="10"/>
  <c r="S14" i="10" s="1"/>
  <c r="N14" i="10"/>
  <c r="G14" i="10"/>
  <c r="R13" i="10"/>
  <c r="U13" i="10" s="1"/>
  <c r="N13" i="10"/>
  <c r="G13" i="10"/>
  <c r="R12" i="10"/>
  <c r="U12" i="10" s="1"/>
  <c r="N12" i="10"/>
  <c r="G12" i="10"/>
  <c r="R11" i="10"/>
  <c r="U11" i="10" s="1"/>
  <c r="N11" i="10"/>
  <c r="G11" i="10"/>
  <c r="R10" i="10"/>
  <c r="S10" i="10" s="1"/>
  <c r="N10" i="10"/>
  <c r="G10" i="10"/>
  <c r="R9" i="10"/>
  <c r="U9" i="10" s="1"/>
  <c r="N9" i="10"/>
  <c r="G9" i="10"/>
  <c r="R8" i="10"/>
  <c r="U8" i="10" s="1"/>
  <c r="N8" i="10"/>
  <c r="G8" i="10"/>
  <c r="R7" i="10"/>
  <c r="U7" i="10" s="1"/>
  <c r="N7" i="10"/>
  <c r="G7" i="10"/>
  <c r="R6" i="10"/>
  <c r="S6" i="10" s="1"/>
  <c r="N6" i="10"/>
  <c r="G6" i="10"/>
  <c r="R5" i="10"/>
  <c r="U5" i="10" s="1"/>
  <c r="N5" i="10"/>
  <c r="G5" i="10"/>
  <c r="R4" i="10"/>
  <c r="U4" i="10" s="1"/>
  <c r="N4" i="10"/>
  <c r="G4" i="10"/>
  <c r="R3" i="10"/>
  <c r="U3" i="10" s="1"/>
  <c r="N3" i="10"/>
  <c r="G3" i="10"/>
  <c r="R2" i="10"/>
  <c r="S2" i="10" s="1"/>
  <c r="N2" i="10"/>
  <c r="G2" i="10"/>
  <c r="M2" i="5"/>
  <c r="I2" i="5"/>
  <c r="I3" i="5"/>
  <c r="I4" i="5"/>
  <c r="I5" i="5"/>
  <c r="I6" i="5"/>
  <c r="I7" i="5"/>
  <c r="I8" i="5"/>
  <c r="I9" i="5"/>
  <c r="I10" i="5"/>
  <c r="I11" i="5"/>
  <c r="I12" i="5"/>
  <c r="I13" i="5"/>
  <c r="I14" i="5"/>
  <c r="I15" i="5"/>
  <c r="I16" i="5"/>
  <c r="I17" i="5"/>
  <c r="I18" i="5"/>
  <c r="I19" i="5"/>
  <c r="I20" i="5"/>
  <c r="I21" i="5"/>
  <c r="I22" i="5"/>
  <c r="I23" i="5"/>
  <c r="I24" i="5"/>
  <c r="I25" i="5"/>
  <c r="I26" i="5"/>
  <c r="I27" i="5"/>
  <c r="I28" i="5"/>
  <c r="I29" i="5"/>
  <c r="I30" i="5"/>
  <c r="I31" i="5"/>
  <c r="I32" i="5"/>
  <c r="I33" i="5"/>
  <c r="I34" i="5"/>
  <c r="I35" i="5"/>
  <c r="I36" i="5"/>
  <c r="I37" i="5"/>
  <c r="I38" i="5"/>
  <c r="I39" i="5"/>
  <c r="I40" i="5"/>
  <c r="I41" i="5"/>
  <c r="I42" i="5"/>
  <c r="I43" i="5"/>
  <c r="I44" i="5"/>
  <c r="I45" i="5"/>
  <c r="I46" i="5"/>
  <c r="I47" i="5"/>
  <c r="I48" i="5"/>
  <c r="I49" i="5"/>
  <c r="I50" i="5"/>
  <c r="I51" i="5"/>
  <c r="I52" i="5"/>
  <c r="I53" i="5"/>
  <c r="I54" i="5"/>
  <c r="I55" i="5"/>
  <c r="I56" i="5"/>
  <c r="I57" i="5"/>
  <c r="I58" i="5"/>
  <c r="I59" i="5"/>
  <c r="I60" i="5"/>
  <c r="I61" i="5"/>
  <c r="I62" i="5"/>
  <c r="I63" i="5"/>
  <c r="I64" i="5"/>
  <c r="I65" i="5"/>
  <c r="I66" i="5"/>
  <c r="I67" i="5"/>
  <c r="I68" i="5"/>
  <c r="I69" i="5"/>
  <c r="I70" i="5"/>
  <c r="I71" i="5"/>
  <c r="I72" i="5"/>
  <c r="I73" i="5"/>
  <c r="I74" i="5"/>
  <c r="I75" i="5"/>
  <c r="I76" i="5"/>
  <c r="I77" i="5"/>
  <c r="I78" i="5"/>
  <c r="I79" i="5"/>
  <c r="I80" i="5"/>
  <c r="I81" i="5"/>
  <c r="I82" i="5"/>
  <c r="I83" i="5"/>
  <c r="I84" i="5"/>
  <c r="I85" i="5"/>
  <c r="I86" i="5"/>
  <c r="I87" i="5"/>
  <c r="I88" i="5"/>
  <c r="I89" i="5"/>
  <c r="I90" i="5"/>
  <c r="I91" i="5"/>
  <c r="I92" i="5"/>
  <c r="I93" i="5"/>
  <c r="I94" i="5"/>
  <c r="I95" i="5"/>
  <c r="I96" i="5"/>
  <c r="I97" i="5"/>
  <c r="I98" i="5"/>
  <c r="I99" i="5"/>
  <c r="I100" i="5"/>
  <c r="I101" i="5"/>
  <c r="I102" i="5"/>
  <c r="I103" i="5"/>
  <c r="I104" i="5"/>
  <c r="I105" i="5"/>
  <c r="I106" i="5"/>
  <c r="I107" i="5"/>
  <c r="I108" i="5"/>
  <c r="I109" i="5"/>
  <c r="I110" i="5"/>
  <c r="I111" i="5"/>
  <c r="I112" i="5"/>
  <c r="I113" i="5"/>
  <c r="I114" i="5"/>
  <c r="I115" i="5"/>
  <c r="O115" i="5" s="1"/>
  <c r="I116" i="5"/>
  <c r="I117" i="5"/>
  <c r="I118" i="5"/>
  <c r="I119" i="5"/>
  <c r="O119" i="5" s="1"/>
  <c r="I120" i="5"/>
  <c r="O120" i="5" s="1"/>
  <c r="I121" i="5"/>
  <c r="I122" i="5"/>
  <c r="I123" i="5"/>
  <c r="I124" i="5"/>
  <c r="I125" i="5"/>
  <c r="I126" i="5"/>
  <c r="I127" i="5"/>
  <c r="I128" i="5"/>
  <c r="I129" i="5"/>
  <c r="I130" i="5"/>
  <c r="I131" i="5"/>
  <c r="I132" i="5"/>
  <c r="I133" i="5"/>
  <c r="I134" i="5"/>
  <c r="I135" i="5"/>
  <c r="I136" i="5"/>
  <c r="I137" i="5"/>
  <c r="I138" i="5"/>
  <c r="I139" i="5"/>
  <c r="I140" i="5"/>
  <c r="I141" i="5"/>
  <c r="I142" i="5"/>
  <c r="I143" i="5"/>
  <c r="I144" i="5"/>
  <c r="I145" i="5"/>
  <c r="I146" i="5"/>
  <c r="I147" i="5"/>
  <c r="I148" i="5"/>
  <c r="I149" i="5"/>
  <c r="I150" i="5"/>
  <c r="I151" i="5"/>
  <c r="I152" i="5"/>
  <c r="I153" i="5"/>
  <c r="I154" i="5"/>
  <c r="I155" i="5"/>
  <c r="I156" i="5"/>
  <c r="I157" i="5"/>
  <c r="I158" i="5"/>
  <c r="I159" i="5"/>
  <c r="I160" i="5"/>
  <c r="I161" i="5"/>
  <c r="I162" i="5"/>
  <c r="I163" i="5"/>
  <c r="I164" i="5"/>
  <c r="I165" i="5"/>
  <c r="I166" i="5"/>
  <c r="I167" i="5"/>
  <c r="I168" i="5"/>
  <c r="I169" i="5"/>
  <c r="I170" i="5"/>
  <c r="I171" i="5"/>
  <c r="I172" i="5"/>
  <c r="I173" i="5"/>
  <c r="I174" i="5"/>
  <c r="I175" i="5"/>
  <c r="I176" i="5"/>
  <c r="I177" i="5"/>
  <c r="I178" i="5"/>
  <c r="I179" i="5"/>
  <c r="I180" i="5"/>
  <c r="I181" i="5"/>
  <c r="I182" i="5"/>
  <c r="I183" i="5"/>
  <c r="I184" i="5"/>
  <c r="I185" i="5"/>
  <c r="I186" i="5"/>
  <c r="I187" i="5"/>
  <c r="I188" i="5"/>
  <c r="I189" i="5"/>
  <c r="I190" i="5"/>
  <c r="I191" i="5"/>
  <c r="I192" i="5"/>
  <c r="I193" i="5"/>
  <c r="I194" i="5"/>
  <c r="I195" i="5"/>
  <c r="I196" i="5"/>
  <c r="I197" i="5"/>
  <c r="I198" i="5"/>
  <c r="I199" i="5"/>
  <c r="I200" i="5"/>
  <c r="I201" i="5"/>
  <c r="I202" i="5"/>
  <c r="I203" i="5"/>
  <c r="I204" i="5"/>
  <c r="I205" i="5"/>
  <c r="I206" i="5"/>
  <c r="I207" i="5"/>
  <c r="I208" i="5"/>
  <c r="I209" i="5"/>
  <c r="I210" i="5"/>
  <c r="I211" i="5"/>
  <c r="I212" i="5"/>
  <c r="I213" i="5"/>
  <c r="I214" i="5"/>
  <c r="I215" i="5"/>
  <c r="I216" i="5"/>
  <c r="I217" i="5"/>
  <c r="I218" i="5"/>
  <c r="I219" i="5"/>
  <c r="I220" i="5"/>
  <c r="I221" i="5"/>
  <c r="I222" i="5"/>
  <c r="I223" i="5"/>
  <c r="I224" i="5"/>
  <c r="I225" i="5"/>
  <c r="I226" i="5"/>
  <c r="I227" i="5"/>
  <c r="I228" i="5"/>
  <c r="I229" i="5"/>
  <c r="I230" i="5"/>
  <c r="I231" i="5"/>
  <c r="I232" i="5"/>
  <c r="I233" i="5"/>
  <c r="O233" i="5" s="1"/>
  <c r="I234" i="5"/>
  <c r="I235" i="5"/>
  <c r="I236" i="5"/>
  <c r="I237" i="5"/>
  <c r="I238" i="5"/>
  <c r="I239" i="5"/>
  <c r="I240" i="5"/>
  <c r="I241" i="5"/>
  <c r="I242" i="5"/>
  <c r="I243" i="5"/>
  <c r="I244" i="5"/>
  <c r="I245" i="5"/>
  <c r="O245" i="5" s="1"/>
  <c r="I246" i="5"/>
  <c r="I247" i="5"/>
  <c r="I248" i="5"/>
  <c r="I249" i="5"/>
  <c r="I250" i="5"/>
  <c r="I251" i="5"/>
  <c r="I252" i="5"/>
  <c r="I253" i="5"/>
  <c r="I254" i="5"/>
  <c r="I255" i="5"/>
  <c r="I256" i="5"/>
  <c r="I257" i="5"/>
  <c r="I258" i="5"/>
  <c r="I259" i="5"/>
  <c r="I260" i="5"/>
  <c r="I261" i="5"/>
  <c r="I262" i="5"/>
  <c r="I263" i="5"/>
  <c r="I264" i="5"/>
  <c r="I265" i="5"/>
  <c r="I266" i="5"/>
  <c r="I267" i="5"/>
  <c r="I268" i="5"/>
  <c r="I269" i="5"/>
  <c r="I270" i="5"/>
  <c r="I271" i="5"/>
  <c r="I272" i="5"/>
  <c r="I273" i="5"/>
  <c r="I274" i="5"/>
  <c r="I275" i="5"/>
  <c r="I276" i="5"/>
  <c r="I277" i="5"/>
  <c r="I278" i="5"/>
  <c r="I279" i="5"/>
  <c r="I280" i="5"/>
  <c r="I281" i="5"/>
  <c r="I282" i="5"/>
  <c r="I283" i="5"/>
  <c r="I284" i="5"/>
  <c r="I285" i="5"/>
  <c r="I286" i="5"/>
  <c r="I287" i="5"/>
  <c r="I288" i="5"/>
  <c r="I289" i="5"/>
  <c r="I290" i="5"/>
  <c r="I291" i="5"/>
  <c r="I292" i="5"/>
  <c r="I293" i="5"/>
  <c r="I294" i="5"/>
  <c r="I295" i="5"/>
  <c r="I296" i="5"/>
  <c r="I297" i="5"/>
  <c r="I298" i="5"/>
  <c r="I299" i="5"/>
  <c r="I300" i="5"/>
  <c r="I301" i="5"/>
  <c r="I302" i="5"/>
  <c r="I303" i="5"/>
  <c r="I304" i="5"/>
  <c r="I305" i="5"/>
  <c r="I306" i="5"/>
  <c r="I307" i="5"/>
  <c r="I308" i="5"/>
  <c r="I309" i="5"/>
  <c r="I310" i="5"/>
  <c r="I311" i="5"/>
  <c r="I312" i="5"/>
  <c r="I313" i="5"/>
  <c r="I314" i="5"/>
  <c r="I315" i="5"/>
  <c r="I316" i="5"/>
  <c r="I317" i="5"/>
  <c r="I318" i="5"/>
  <c r="I319" i="5"/>
  <c r="I320" i="5"/>
  <c r="I321" i="5"/>
  <c r="I322" i="5"/>
  <c r="I323" i="5"/>
  <c r="I324" i="5"/>
  <c r="I325" i="5"/>
  <c r="I326" i="5"/>
  <c r="I327" i="5"/>
  <c r="I328" i="5"/>
  <c r="I329" i="5"/>
  <c r="I330" i="5"/>
  <c r="I331" i="5"/>
  <c r="I332" i="5"/>
  <c r="I333" i="5"/>
  <c r="I334" i="5"/>
  <c r="I335" i="5"/>
  <c r="I336" i="5"/>
  <c r="I337" i="5"/>
  <c r="I338" i="5"/>
  <c r="I339" i="5"/>
  <c r="I340" i="5"/>
  <c r="I341" i="5"/>
  <c r="O341" i="5" s="1"/>
  <c r="I342" i="5"/>
  <c r="I343" i="5"/>
  <c r="I344" i="5"/>
  <c r="I345" i="5"/>
  <c r="I346" i="5"/>
  <c r="I347" i="5"/>
  <c r="I348" i="5"/>
  <c r="I349" i="5"/>
  <c r="I350" i="5"/>
  <c r="I351" i="5"/>
  <c r="I352" i="5"/>
  <c r="I353" i="5"/>
  <c r="I354" i="5"/>
  <c r="I355" i="5"/>
  <c r="I356" i="5"/>
  <c r="I357" i="5"/>
  <c r="I358" i="5"/>
  <c r="I359" i="5"/>
  <c r="I360" i="5"/>
  <c r="I361" i="5"/>
  <c r="I362" i="5"/>
  <c r="I363" i="5"/>
  <c r="I364" i="5"/>
  <c r="I365" i="5"/>
  <c r="I366" i="5"/>
  <c r="M366" i="5"/>
  <c r="N366" i="5" s="1"/>
  <c r="B366" i="5"/>
  <c r="M365" i="5"/>
  <c r="N365" i="5" s="1"/>
  <c r="B365" i="5"/>
  <c r="M364" i="5"/>
  <c r="P364" i="5" s="1"/>
  <c r="B364" i="5"/>
  <c r="M363" i="5"/>
  <c r="P363" i="5" s="1"/>
  <c r="B363" i="5"/>
  <c r="M362" i="5"/>
  <c r="B362" i="5"/>
  <c r="M361" i="5"/>
  <c r="P361" i="5" s="1"/>
  <c r="B361" i="5"/>
  <c r="M360" i="5"/>
  <c r="N360" i="5" s="1"/>
  <c r="O360" i="5" s="1"/>
  <c r="B360" i="5"/>
  <c r="M359" i="5"/>
  <c r="P359" i="5" s="1"/>
  <c r="B359" i="5"/>
  <c r="M358" i="5"/>
  <c r="P358" i="5" s="1"/>
  <c r="B358" i="5"/>
  <c r="M357" i="5"/>
  <c r="P357" i="5" s="1"/>
  <c r="B357" i="5"/>
  <c r="M356" i="5"/>
  <c r="P356" i="5" s="1"/>
  <c r="B356" i="5"/>
  <c r="M355" i="5"/>
  <c r="P355" i="5" s="1"/>
  <c r="B355" i="5"/>
  <c r="M354" i="5"/>
  <c r="P354" i="5" s="1"/>
  <c r="B354" i="5"/>
  <c r="M353" i="5"/>
  <c r="N353" i="5" s="1"/>
  <c r="B353" i="5"/>
  <c r="M352" i="5"/>
  <c r="P352" i="5" s="1"/>
  <c r="B352" i="5"/>
  <c r="M351" i="5"/>
  <c r="P351" i="5" s="1"/>
  <c r="B351" i="5"/>
  <c r="M350" i="5"/>
  <c r="B350" i="5"/>
  <c r="M349" i="5"/>
  <c r="P349" i="5" s="1"/>
  <c r="B349" i="5"/>
  <c r="M348" i="5"/>
  <c r="P348" i="5" s="1"/>
  <c r="B348" i="5"/>
  <c r="M347" i="5"/>
  <c r="P347" i="5" s="1"/>
  <c r="B347" i="5"/>
  <c r="M346" i="5"/>
  <c r="P346" i="5" s="1"/>
  <c r="B346" i="5"/>
  <c r="M345" i="5"/>
  <c r="P345" i="5" s="1"/>
  <c r="B345" i="5"/>
  <c r="M344" i="5"/>
  <c r="P344" i="5" s="1"/>
  <c r="B344" i="5"/>
  <c r="M343" i="5"/>
  <c r="P343" i="5" s="1"/>
  <c r="B343" i="5"/>
  <c r="M342" i="5"/>
  <c r="P342" i="5" s="1"/>
  <c r="B342" i="5"/>
  <c r="M341" i="5"/>
  <c r="N341" i="5" s="1"/>
  <c r="B341" i="5"/>
  <c r="M340" i="5"/>
  <c r="P340" i="5" s="1"/>
  <c r="B340" i="5"/>
  <c r="M339" i="5"/>
  <c r="P339" i="5" s="1"/>
  <c r="B339" i="5"/>
  <c r="M338" i="5"/>
  <c r="B338" i="5"/>
  <c r="M337" i="5"/>
  <c r="P337" i="5" s="1"/>
  <c r="B337" i="5"/>
  <c r="P336" i="5"/>
  <c r="N336" i="5"/>
  <c r="O336" i="5" s="1"/>
  <c r="M336" i="5"/>
  <c r="B336" i="5"/>
  <c r="M335" i="5"/>
  <c r="P335" i="5" s="1"/>
  <c r="B335" i="5"/>
  <c r="M334" i="5"/>
  <c r="P334" i="5" s="1"/>
  <c r="B334" i="5"/>
  <c r="M333" i="5"/>
  <c r="P333" i="5" s="1"/>
  <c r="B333" i="5"/>
  <c r="M332" i="5"/>
  <c r="P332" i="5" s="1"/>
  <c r="B332" i="5"/>
  <c r="M331" i="5"/>
  <c r="P331" i="5" s="1"/>
  <c r="B331" i="5"/>
  <c r="M330" i="5"/>
  <c r="P330" i="5" s="1"/>
  <c r="B330" i="5"/>
  <c r="M329" i="5"/>
  <c r="N329" i="5" s="1"/>
  <c r="B329" i="5"/>
  <c r="M328" i="5"/>
  <c r="P328" i="5" s="1"/>
  <c r="B328" i="5"/>
  <c r="M327" i="5"/>
  <c r="P327" i="5" s="1"/>
  <c r="B327" i="5"/>
  <c r="M326" i="5"/>
  <c r="B326" i="5"/>
  <c r="M325" i="5"/>
  <c r="P325" i="5" s="1"/>
  <c r="B325" i="5"/>
  <c r="M324" i="5"/>
  <c r="P324" i="5" s="1"/>
  <c r="B324" i="5"/>
  <c r="M323" i="5"/>
  <c r="P323" i="5" s="1"/>
  <c r="B323" i="5"/>
  <c r="M322" i="5"/>
  <c r="P322" i="5" s="1"/>
  <c r="B322" i="5"/>
  <c r="M321" i="5"/>
  <c r="P321" i="5" s="1"/>
  <c r="B321" i="5"/>
  <c r="M320" i="5"/>
  <c r="P320" i="5" s="1"/>
  <c r="B320" i="5"/>
  <c r="M319" i="5"/>
  <c r="P319" i="5" s="1"/>
  <c r="B319" i="5"/>
  <c r="M318" i="5"/>
  <c r="P318" i="5" s="1"/>
  <c r="B318" i="5"/>
  <c r="M317" i="5"/>
  <c r="N317" i="5" s="1"/>
  <c r="B317" i="5"/>
  <c r="M316" i="5"/>
  <c r="P316" i="5" s="1"/>
  <c r="B316" i="5"/>
  <c r="M315" i="5"/>
  <c r="P315" i="5" s="1"/>
  <c r="B315" i="5"/>
  <c r="M314" i="5"/>
  <c r="N314" i="5" s="1"/>
  <c r="B314" i="5"/>
  <c r="M313" i="5"/>
  <c r="P313" i="5" s="1"/>
  <c r="B313" i="5"/>
  <c r="M312" i="5"/>
  <c r="P312" i="5" s="1"/>
  <c r="B312" i="5"/>
  <c r="M311" i="5"/>
  <c r="B311" i="5"/>
  <c r="M310" i="5"/>
  <c r="P310" i="5" s="1"/>
  <c r="B310" i="5"/>
  <c r="M309" i="5"/>
  <c r="P309" i="5" s="1"/>
  <c r="B309" i="5"/>
  <c r="M308" i="5"/>
  <c r="P308" i="5" s="1"/>
  <c r="B308" i="5"/>
  <c r="M307" i="5"/>
  <c r="P307" i="5" s="1"/>
  <c r="B307" i="5"/>
  <c r="M306" i="5"/>
  <c r="P306" i="5" s="1"/>
  <c r="B306" i="5"/>
  <c r="M305" i="5"/>
  <c r="N305" i="5" s="1"/>
  <c r="B305" i="5"/>
  <c r="M304" i="5"/>
  <c r="P304" i="5" s="1"/>
  <c r="B304" i="5"/>
  <c r="M303" i="5"/>
  <c r="P303" i="5" s="1"/>
  <c r="B303" i="5"/>
  <c r="M302" i="5"/>
  <c r="N302" i="5" s="1"/>
  <c r="B302" i="5"/>
  <c r="M301" i="5"/>
  <c r="P301" i="5" s="1"/>
  <c r="B301" i="5"/>
  <c r="M300" i="5"/>
  <c r="N300" i="5" s="1"/>
  <c r="O300" i="5" s="1"/>
  <c r="B300" i="5"/>
  <c r="M299" i="5"/>
  <c r="B299" i="5"/>
  <c r="M298" i="5"/>
  <c r="B298" i="5"/>
  <c r="M297" i="5"/>
  <c r="P297" i="5" s="1"/>
  <c r="B297" i="5"/>
  <c r="M296" i="5"/>
  <c r="P296" i="5" s="1"/>
  <c r="B296" i="5"/>
  <c r="M295" i="5"/>
  <c r="B295" i="5"/>
  <c r="N294" i="5"/>
  <c r="O294" i="5" s="1"/>
  <c r="M294" i="5"/>
  <c r="P294" i="5" s="1"/>
  <c r="B294" i="5"/>
  <c r="M293" i="5"/>
  <c r="N293" i="5" s="1"/>
  <c r="B293" i="5"/>
  <c r="M292" i="5"/>
  <c r="B292" i="5"/>
  <c r="M291" i="5"/>
  <c r="P291" i="5" s="1"/>
  <c r="B291" i="5"/>
  <c r="M290" i="5"/>
  <c r="N290" i="5" s="1"/>
  <c r="O290" i="5" s="1"/>
  <c r="B290" i="5"/>
  <c r="M289" i="5"/>
  <c r="B289" i="5"/>
  <c r="P288" i="5"/>
  <c r="N288" i="5"/>
  <c r="M288" i="5"/>
  <c r="B288" i="5"/>
  <c r="M287" i="5"/>
  <c r="B287" i="5"/>
  <c r="M286" i="5"/>
  <c r="B286" i="5"/>
  <c r="M285" i="5"/>
  <c r="P285" i="5" s="1"/>
  <c r="B285" i="5"/>
  <c r="M284" i="5"/>
  <c r="P284" i="5" s="1"/>
  <c r="B284" i="5"/>
  <c r="M283" i="5"/>
  <c r="B283" i="5"/>
  <c r="N282" i="5"/>
  <c r="M282" i="5"/>
  <c r="P282" i="5" s="1"/>
  <c r="B282" i="5"/>
  <c r="M281" i="5"/>
  <c r="N281" i="5" s="1"/>
  <c r="B281" i="5"/>
  <c r="M280" i="5"/>
  <c r="B280" i="5"/>
  <c r="M279" i="5"/>
  <c r="P279" i="5" s="1"/>
  <c r="B279" i="5"/>
  <c r="M278" i="5"/>
  <c r="N278" i="5" s="1"/>
  <c r="B278" i="5"/>
  <c r="M277" i="5"/>
  <c r="B277" i="5"/>
  <c r="P276" i="5"/>
  <c r="N276" i="5"/>
  <c r="M276" i="5"/>
  <c r="B276" i="5"/>
  <c r="M275" i="5"/>
  <c r="P275" i="5" s="1"/>
  <c r="B275" i="5"/>
  <c r="M274" i="5"/>
  <c r="B274" i="5"/>
  <c r="M273" i="5"/>
  <c r="P273" i="5" s="1"/>
  <c r="B273" i="5"/>
  <c r="M272" i="5"/>
  <c r="P272" i="5" s="1"/>
  <c r="B272" i="5"/>
  <c r="M271" i="5"/>
  <c r="B271" i="5"/>
  <c r="M270" i="5"/>
  <c r="P270" i="5" s="1"/>
  <c r="B270" i="5"/>
  <c r="M269" i="5"/>
  <c r="N269" i="5" s="1"/>
  <c r="B269" i="5"/>
  <c r="M268" i="5"/>
  <c r="B268" i="5"/>
  <c r="M267" i="5"/>
  <c r="P267" i="5" s="1"/>
  <c r="B267" i="5"/>
  <c r="M266" i="5"/>
  <c r="N266" i="5" s="1"/>
  <c r="B266" i="5"/>
  <c r="M265" i="5"/>
  <c r="B265" i="5"/>
  <c r="M264" i="5"/>
  <c r="P264" i="5" s="1"/>
  <c r="B264" i="5"/>
  <c r="M263" i="5"/>
  <c r="P263" i="5" s="1"/>
  <c r="B263" i="5"/>
  <c r="M262" i="5"/>
  <c r="B262" i="5"/>
  <c r="M261" i="5"/>
  <c r="P261" i="5" s="1"/>
  <c r="B261" i="5"/>
  <c r="M260" i="5"/>
  <c r="P260" i="5" s="1"/>
  <c r="B260" i="5"/>
  <c r="M259" i="5"/>
  <c r="B259" i="5"/>
  <c r="M258" i="5"/>
  <c r="P258" i="5" s="1"/>
  <c r="B258" i="5"/>
  <c r="P257" i="5"/>
  <c r="M257" i="5"/>
  <c r="N257" i="5" s="1"/>
  <c r="B257" i="5"/>
  <c r="M256" i="5"/>
  <c r="B256" i="5"/>
  <c r="M255" i="5"/>
  <c r="P255" i="5" s="1"/>
  <c r="B255" i="5"/>
  <c r="M254" i="5"/>
  <c r="N254" i="5" s="1"/>
  <c r="B254" i="5"/>
  <c r="M253" i="5"/>
  <c r="B253" i="5"/>
  <c r="M252" i="5"/>
  <c r="N252" i="5" s="1"/>
  <c r="B252" i="5"/>
  <c r="M251" i="5"/>
  <c r="P251" i="5" s="1"/>
  <c r="B251" i="5"/>
  <c r="M250" i="5"/>
  <c r="B250" i="5"/>
  <c r="M249" i="5"/>
  <c r="P249" i="5" s="1"/>
  <c r="B249" i="5"/>
  <c r="M248" i="5"/>
  <c r="P248" i="5" s="1"/>
  <c r="B248" i="5"/>
  <c r="M247" i="5"/>
  <c r="B247" i="5"/>
  <c r="M246" i="5"/>
  <c r="P246" i="5" s="1"/>
  <c r="B246" i="5"/>
  <c r="P245" i="5"/>
  <c r="M245" i="5"/>
  <c r="N245" i="5" s="1"/>
  <c r="B245" i="5"/>
  <c r="M244" i="5"/>
  <c r="B244" i="5"/>
  <c r="M243" i="5"/>
  <c r="P243" i="5" s="1"/>
  <c r="B243" i="5"/>
  <c r="M242" i="5"/>
  <c r="N242" i="5" s="1"/>
  <c r="B242" i="5"/>
  <c r="M241" i="5"/>
  <c r="B241" i="5"/>
  <c r="M240" i="5"/>
  <c r="P240" i="5" s="1"/>
  <c r="B240" i="5"/>
  <c r="M239" i="5"/>
  <c r="P239" i="5" s="1"/>
  <c r="B239" i="5"/>
  <c r="M238" i="5"/>
  <c r="B238" i="5"/>
  <c r="M237" i="5"/>
  <c r="P237" i="5" s="1"/>
  <c r="B237" i="5"/>
  <c r="M236" i="5"/>
  <c r="P236" i="5" s="1"/>
  <c r="B236" i="5"/>
  <c r="M235" i="5"/>
  <c r="B235" i="5"/>
  <c r="M234" i="5"/>
  <c r="P234" i="5" s="1"/>
  <c r="B234" i="5"/>
  <c r="M233" i="5"/>
  <c r="N233" i="5" s="1"/>
  <c r="B233" i="5"/>
  <c r="M232" i="5"/>
  <c r="B232" i="5"/>
  <c r="M231" i="5"/>
  <c r="P231" i="5" s="1"/>
  <c r="B231" i="5"/>
  <c r="M230" i="5"/>
  <c r="N230" i="5" s="1"/>
  <c r="B230" i="5"/>
  <c r="M229" i="5"/>
  <c r="B229" i="5"/>
  <c r="M228" i="5"/>
  <c r="N228" i="5" s="1"/>
  <c r="O228" i="5" s="1"/>
  <c r="B228" i="5"/>
  <c r="M227" i="5"/>
  <c r="P227" i="5" s="1"/>
  <c r="B227" i="5"/>
  <c r="M226" i="5"/>
  <c r="B226" i="5"/>
  <c r="M225" i="5"/>
  <c r="P225" i="5" s="1"/>
  <c r="B225" i="5"/>
  <c r="M224" i="5"/>
  <c r="P224" i="5" s="1"/>
  <c r="B224" i="5"/>
  <c r="M223" i="5"/>
  <c r="B223" i="5"/>
  <c r="M222" i="5"/>
  <c r="P222" i="5" s="1"/>
  <c r="B222" i="5"/>
  <c r="P221" i="5"/>
  <c r="M221" i="5"/>
  <c r="N221" i="5" s="1"/>
  <c r="B221" i="5"/>
  <c r="M220" i="5"/>
  <c r="B220" i="5"/>
  <c r="M219" i="5"/>
  <c r="P219" i="5" s="1"/>
  <c r="B219" i="5"/>
  <c r="M218" i="5"/>
  <c r="N218" i="5" s="1"/>
  <c r="B218" i="5"/>
  <c r="M217" i="5"/>
  <c r="B217" i="5"/>
  <c r="M216" i="5"/>
  <c r="P216" i="5" s="1"/>
  <c r="B216" i="5"/>
  <c r="M215" i="5"/>
  <c r="P215" i="5" s="1"/>
  <c r="B215" i="5"/>
  <c r="M214" i="5"/>
  <c r="B214" i="5"/>
  <c r="M213" i="5"/>
  <c r="P213" i="5" s="1"/>
  <c r="B213" i="5"/>
  <c r="M212" i="5"/>
  <c r="P212" i="5" s="1"/>
  <c r="B212" i="5"/>
  <c r="M211" i="5"/>
  <c r="B211" i="5"/>
  <c r="M210" i="5"/>
  <c r="P210" i="5" s="1"/>
  <c r="B210" i="5"/>
  <c r="M209" i="5"/>
  <c r="N209" i="5" s="1"/>
  <c r="B209" i="5"/>
  <c r="M208" i="5"/>
  <c r="B208" i="5"/>
  <c r="M207" i="5"/>
  <c r="P207" i="5" s="1"/>
  <c r="B207" i="5"/>
  <c r="M206" i="5"/>
  <c r="N206" i="5" s="1"/>
  <c r="B206" i="5"/>
  <c r="M205" i="5"/>
  <c r="B205" i="5"/>
  <c r="M204" i="5"/>
  <c r="P204" i="5" s="1"/>
  <c r="B204" i="5"/>
  <c r="M203" i="5"/>
  <c r="P203" i="5" s="1"/>
  <c r="B203" i="5"/>
  <c r="M202" i="5"/>
  <c r="B202" i="5"/>
  <c r="M201" i="5"/>
  <c r="P201" i="5" s="1"/>
  <c r="B201" i="5"/>
  <c r="M200" i="5"/>
  <c r="P200" i="5" s="1"/>
  <c r="B200" i="5"/>
  <c r="M199" i="5"/>
  <c r="B199" i="5"/>
  <c r="M198" i="5"/>
  <c r="P198" i="5" s="1"/>
  <c r="B198" i="5"/>
  <c r="P197" i="5"/>
  <c r="M197" i="5"/>
  <c r="N197" i="5" s="1"/>
  <c r="B197" i="5"/>
  <c r="M196" i="5"/>
  <c r="B196" i="5"/>
  <c r="M195" i="5"/>
  <c r="P195" i="5" s="1"/>
  <c r="B195" i="5"/>
  <c r="M194" i="5"/>
  <c r="N194" i="5" s="1"/>
  <c r="O194" i="5" s="1"/>
  <c r="B194" i="5"/>
  <c r="M193" i="5"/>
  <c r="B193" i="5"/>
  <c r="M192" i="5"/>
  <c r="P192" i="5" s="1"/>
  <c r="B192" i="5"/>
  <c r="M191" i="5"/>
  <c r="P191" i="5" s="1"/>
  <c r="B191" i="5"/>
  <c r="M190" i="5"/>
  <c r="B190" i="5"/>
  <c r="M189" i="5"/>
  <c r="P189" i="5" s="1"/>
  <c r="B189" i="5"/>
  <c r="M188" i="5"/>
  <c r="P188" i="5" s="1"/>
  <c r="B188" i="5"/>
  <c r="M187" i="5"/>
  <c r="B187" i="5"/>
  <c r="M186" i="5"/>
  <c r="P186" i="5" s="1"/>
  <c r="B186" i="5"/>
  <c r="M185" i="5"/>
  <c r="N185" i="5" s="1"/>
  <c r="B185" i="5"/>
  <c r="M184" i="5"/>
  <c r="B184" i="5"/>
  <c r="M183" i="5"/>
  <c r="P183" i="5" s="1"/>
  <c r="B183" i="5"/>
  <c r="M182" i="5"/>
  <c r="N182" i="5" s="1"/>
  <c r="B182" i="5"/>
  <c r="M181" i="5"/>
  <c r="B181" i="5"/>
  <c r="P180" i="5"/>
  <c r="N180" i="5"/>
  <c r="M180" i="5"/>
  <c r="B180" i="5"/>
  <c r="M179" i="5"/>
  <c r="P179" i="5" s="1"/>
  <c r="B179" i="5"/>
  <c r="M178" i="5"/>
  <c r="B178" i="5"/>
  <c r="M177" i="5"/>
  <c r="P177" i="5" s="1"/>
  <c r="B177" i="5"/>
  <c r="N176" i="5"/>
  <c r="M176" i="5"/>
  <c r="P176" i="5" s="1"/>
  <c r="B176" i="5"/>
  <c r="M175" i="5"/>
  <c r="B175" i="5"/>
  <c r="M174" i="5"/>
  <c r="P174" i="5" s="1"/>
  <c r="B174" i="5"/>
  <c r="M173" i="5"/>
  <c r="N173" i="5" s="1"/>
  <c r="B173" i="5"/>
  <c r="M172" i="5"/>
  <c r="B172" i="5"/>
  <c r="M171" i="5"/>
  <c r="P171" i="5" s="1"/>
  <c r="B171" i="5"/>
  <c r="P170" i="5"/>
  <c r="M170" i="5"/>
  <c r="N170" i="5" s="1"/>
  <c r="B170" i="5"/>
  <c r="M169" i="5"/>
  <c r="B169" i="5"/>
  <c r="M168" i="5"/>
  <c r="N168" i="5" s="1"/>
  <c r="B168" i="5"/>
  <c r="M167" i="5"/>
  <c r="P167" i="5" s="1"/>
  <c r="B167" i="5"/>
  <c r="M166" i="5"/>
  <c r="B166" i="5"/>
  <c r="M165" i="5"/>
  <c r="P165" i="5" s="1"/>
  <c r="B165" i="5"/>
  <c r="N164" i="5"/>
  <c r="O164" i="5" s="1"/>
  <c r="M164" i="5"/>
  <c r="P164" i="5" s="1"/>
  <c r="B164" i="5"/>
  <c r="M163" i="5"/>
  <c r="B163" i="5"/>
  <c r="M162" i="5"/>
  <c r="P162" i="5" s="1"/>
  <c r="B162" i="5"/>
  <c r="M161" i="5"/>
  <c r="N161" i="5" s="1"/>
  <c r="B161" i="5"/>
  <c r="M160" i="5"/>
  <c r="B160" i="5"/>
  <c r="M159" i="5"/>
  <c r="P159" i="5" s="1"/>
  <c r="B159" i="5"/>
  <c r="N158" i="5"/>
  <c r="O158" i="5" s="1"/>
  <c r="M158" i="5"/>
  <c r="P158" i="5" s="1"/>
  <c r="B158" i="5"/>
  <c r="M157" i="5"/>
  <c r="B157" i="5"/>
  <c r="M156" i="5"/>
  <c r="N156" i="5" s="1"/>
  <c r="B156" i="5"/>
  <c r="M155" i="5"/>
  <c r="N155" i="5" s="1"/>
  <c r="B155" i="5"/>
  <c r="M154" i="5"/>
  <c r="B154" i="5"/>
  <c r="P153" i="5"/>
  <c r="M153" i="5"/>
  <c r="N153" i="5" s="1"/>
  <c r="B153" i="5"/>
  <c r="M152" i="5"/>
  <c r="P152" i="5" s="1"/>
  <c r="B152" i="5"/>
  <c r="M151" i="5"/>
  <c r="B151" i="5"/>
  <c r="M150" i="5"/>
  <c r="P150" i="5" s="1"/>
  <c r="B150" i="5"/>
  <c r="M149" i="5"/>
  <c r="B149" i="5"/>
  <c r="M148" i="5"/>
  <c r="B148" i="5"/>
  <c r="M147" i="5"/>
  <c r="P147" i="5" s="1"/>
  <c r="B147" i="5"/>
  <c r="M146" i="5"/>
  <c r="N146" i="5" s="1"/>
  <c r="B146" i="5"/>
  <c r="M145" i="5"/>
  <c r="B145" i="5"/>
  <c r="M144" i="5"/>
  <c r="B144" i="5"/>
  <c r="M143" i="5"/>
  <c r="P143" i="5" s="1"/>
  <c r="B143" i="5"/>
  <c r="M142" i="5"/>
  <c r="B142" i="5"/>
  <c r="M141" i="5"/>
  <c r="N141" i="5" s="1"/>
  <c r="B141" i="5"/>
  <c r="M140" i="5"/>
  <c r="P140" i="5" s="1"/>
  <c r="B140" i="5"/>
  <c r="M139" i="5"/>
  <c r="B139" i="5"/>
  <c r="M138" i="5"/>
  <c r="N138" i="5" s="1"/>
  <c r="B138" i="5"/>
  <c r="M137" i="5"/>
  <c r="P137" i="5" s="1"/>
  <c r="B137" i="5"/>
  <c r="M136" i="5"/>
  <c r="N136" i="5" s="1"/>
  <c r="O136" i="5"/>
  <c r="B136" i="5"/>
  <c r="M135" i="5"/>
  <c r="P135" i="5" s="1"/>
  <c r="B135" i="5"/>
  <c r="M134" i="5"/>
  <c r="N134" i="5" s="1"/>
  <c r="B134" i="5"/>
  <c r="M133" i="5"/>
  <c r="N133" i="5" s="1"/>
  <c r="O133" i="5" s="1"/>
  <c r="B133" i="5"/>
  <c r="M132" i="5"/>
  <c r="P132" i="5" s="1"/>
  <c r="B132" i="5"/>
  <c r="M131" i="5"/>
  <c r="P131" i="5" s="1"/>
  <c r="B131" i="5"/>
  <c r="P130" i="5"/>
  <c r="M130" i="5"/>
  <c r="N130" i="5" s="1"/>
  <c r="O130" i="5" s="1"/>
  <c r="B130" i="5"/>
  <c r="M129" i="5"/>
  <c r="N129" i="5" s="1"/>
  <c r="B129" i="5"/>
  <c r="M128" i="5"/>
  <c r="P128" i="5" s="1"/>
  <c r="B128" i="5"/>
  <c r="M127" i="5"/>
  <c r="N127" i="5" s="1"/>
  <c r="B127" i="5"/>
  <c r="M126" i="5"/>
  <c r="P126" i="5" s="1"/>
  <c r="B126" i="5"/>
  <c r="M125" i="5"/>
  <c r="P125" i="5" s="1"/>
  <c r="B125" i="5"/>
  <c r="M124" i="5"/>
  <c r="N124" i="5" s="1"/>
  <c r="B124" i="5"/>
  <c r="M123" i="5"/>
  <c r="N123" i="5" s="1"/>
  <c r="B123" i="5"/>
  <c r="M122" i="5"/>
  <c r="B122" i="5"/>
  <c r="M121" i="5"/>
  <c r="N121" i="5" s="1"/>
  <c r="O121" i="5" s="1"/>
  <c r="B121" i="5"/>
  <c r="M120" i="5"/>
  <c r="N120" i="5" s="1"/>
  <c r="B120" i="5"/>
  <c r="M119" i="5"/>
  <c r="N119" i="5" s="1"/>
  <c r="B119" i="5"/>
  <c r="M118" i="5"/>
  <c r="N118" i="5" s="1"/>
  <c r="B118" i="5"/>
  <c r="M117" i="5"/>
  <c r="P117" i="5" s="1"/>
  <c r="B117" i="5"/>
  <c r="M116" i="5"/>
  <c r="N116" i="5" s="1"/>
  <c r="B116" i="5"/>
  <c r="M115" i="5"/>
  <c r="N115" i="5" s="1"/>
  <c r="B115" i="5"/>
  <c r="M114" i="5"/>
  <c r="P114" i="5" s="1"/>
  <c r="B114" i="5"/>
  <c r="M113" i="5"/>
  <c r="N113" i="5" s="1"/>
  <c r="B113" i="5"/>
  <c r="M112" i="5"/>
  <c r="P112" i="5" s="1"/>
  <c r="B112" i="5"/>
  <c r="M111" i="5"/>
  <c r="P111" i="5" s="1"/>
  <c r="B111" i="5"/>
  <c r="M110" i="5"/>
  <c r="N110" i="5" s="1"/>
  <c r="B110" i="5"/>
  <c r="M109" i="5"/>
  <c r="P109" i="5" s="1"/>
  <c r="B109" i="5"/>
  <c r="M108" i="5"/>
  <c r="P108" i="5" s="1"/>
  <c r="B108" i="5"/>
  <c r="M107" i="5"/>
  <c r="P107" i="5" s="1"/>
  <c r="B107" i="5"/>
  <c r="M106" i="5"/>
  <c r="P106" i="5" s="1"/>
  <c r="B106" i="5"/>
  <c r="M105" i="5"/>
  <c r="P105" i="5" s="1"/>
  <c r="B105" i="5"/>
  <c r="M104" i="5"/>
  <c r="P104" i="5" s="1"/>
  <c r="B104" i="5"/>
  <c r="M103" i="5"/>
  <c r="N103" i="5" s="1"/>
  <c r="B103" i="5"/>
  <c r="M102" i="5"/>
  <c r="P102" i="5" s="1"/>
  <c r="B102" i="5"/>
  <c r="M101" i="5"/>
  <c r="N101" i="5" s="1"/>
  <c r="O101" i="5" s="1"/>
  <c r="B101" i="5"/>
  <c r="M100" i="5"/>
  <c r="P100" i="5" s="1"/>
  <c r="B100" i="5"/>
  <c r="M99" i="5"/>
  <c r="P99" i="5" s="1"/>
  <c r="B99" i="5"/>
  <c r="M98" i="5"/>
  <c r="P98" i="5" s="1"/>
  <c r="B98" i="5"/>
  <c r="M97" i="5"/>
  <c r="P97" i="5" s="1"/>
  <c r="B97" i="5"/>
  <c r="M96" i="5"/>
  <c r="P96" i="5" s="1"/>
  <c r="B96" i="5"/>
  <c r="M95" i="5"/>
  <c r="P95" i="5" s="1"/>
  <c r="B95" i="5"/>
  <c r="M94" i="5"/>
  <c r="P94" i="5" s="1"/>
  <c r="B94" i="5"/>
  <c r="M93" i="5"/>
  <c r="P93" i="5" s="1"/>
  <c r="B93" i="5"/>
  <c r="M92" i="5"/>
  <c r="N92" i="5" s="1"/>
  <c r="B92" i="5"/>
  <c r="M91" i="5"/>
  <c r="P91" i="5" s="1"/>
  <c r="B91" i="5"/>
  <c r="M90" i="5"/>
  <c r="P90" i="5" s="1"/>
  <c r="B90" i="5"/>
  <c r="P89" i="5"/>
  <c r="M89" i="5"/>
  <c r="N89" i="5" s="1"/>
  <c r="B89" i="5"/>
  <c r="M88" i="5"/>
  <c r="P88" i="5" s="1"/>
  <c r="B88" i="5"/>
  <c r="M87" i="5"/>
  <c r="P87" i="5" s="1"/>
  <c r="B87" i="5"/>
  <c r="M86" i="5"/>
  <c r="P86" i="5" s="1"/>
  <c r="B86" i="5"/>
  <c r="M85" i="5"/>
  <c r="N85" i="5" s="1"/>
  <c r="B85" i="5"/>
  <c r="M84" i="5"/>
  <c r="P84" i="5" s="1"/>
  <c r="B84" i="5"/>
  <c r="M83" i="5"/>
  <c r="P83" i="5" s="1"/>
  <c r="B83" i="5"/>
  <c r="M82" i="5"/>
  <c r="P82" i="5" s="1"/>
  <c r="B82" i="5"/>
  <c r="M81" i="5"/>
  <c r="P81" i="5" s="1"/>
  <c r="B81" i="5"/>
  <c r="M80" i="5"/>
  <c r="N80" i="5" s="1"/>
  <c r="B80" i="5"/>
  <c r="M79" i="5"/>
  <c r="P79" i="5" s="1"/>
  <c r="B79" i="5"/>
  <c r="M78" i="5"/>
  <c r="P78" i="5" s="1"/>
  <c r="B78" i="5"/>
  <c r="M77" i="5"/>
  <c r="P77" i="5" s="1"/>
  <c r="B77" i="5"/>
  <c r="M76" i="5"/>
  <c r="N76" i="5" s="1"/>
  <c r="B76" i="5"/>
  <c r="M75" i="5"/>
  <c r="P75" i="5" s="1"/>
  <c r="B75" i="5"/>
  <c r="M74" i="5"/>
  <c r="N74" i="5" s="1"/>
  <c r="O74" i="5" s="1"/>
  <c r="B74" i="5"/>
  <c r="M73" i="5"/>
  <c r="P73" i="5" s="1"/>
  <c r="B73" i="5"/>
  <c r="M72" i="5"/>
  <c r="P72" i="5" s="1"/>
  <c r="B72" i="5"/>
  <c r="M71" i="5"/>
  <c r="N71" i="5" s="1"/>
  <c r="O71" i="5" s="1"/>
  <c r="B71" i="5"/>
  <c r="M70" i="5"/>
  <c r="P70" i="5" s="1"/>
  <c r="B70" i="5"/>
  <c r="M69" i="5"/>
  <c r="P69" i="5" s="1"/>
  <c r="B69" i="5"/>
  <c r="M68" i="5"/>
  <c r="P68" i="5" s="1"/>
  <c r="B68" i="5"/>
  <c r="M67" i="5"/>
  <c r="N67" i="5" s="1"/>
  <c r="O67" i="5" s="1"/>
  <c r="B67" i="5"/>
  <c r="M66" i="5"/>
  <c r="P66" i="5" s="1"/>
  <c r="B66" i="5"/>
  <c r="M65" i="5"/>
  <c r="P65" i="5" s="1"/>
  <c r="B65" i="5"/>
  <c r="M64" i="5"/>
  <c r="P64" i="5" s="1"/>
  <c r="B64" i="5"/>
  <c r="M63" i="5"/>
  <c r="P63" i="5" s="1"/>
  <c r="B63" i="5"/>
  <c r="M62" i="5"/>
  <c r="N62" i="5" s="1"/>
  <c r="B62" i="5"/>
  <c r="M61" i="5"/>
  <c r="P61" i="5" s="1"/>
  <c r="B61" i="5"/>
  <c r="M60" i="5"/>
  <c r="P60" i="5" s="1"/>
  <c r="B60" i="5"/>
  <c r="M59" i="5"/>
  <c r="P59" i="5" s="1"/>
  <c r="B59" i="5"/>
  <c r="M58" i="5"/>
  <c r="N58" i="5" s="1"/>
  <c r="O58" i="5" s="1"/>
  <c r="B58" i="5"/>
  <c r="M57" i="5"/>
  <c r="P57" i="5" s="1"/>
  <c r="B57" i="5"/>
  <c r="M56" i="5"/>
  <c r="P56" i="5" s="1"/>
  <c r="B56" i="5"/>
  <c r="M55" i="5"/>
  <c r="P55" i="5" s="1"/>
  <c r="B55" i="5"/>
  <c r="M54" i="5"/>
  <c r="P54" i="5" s="1"/>
  <c r="B54" i="5"/>
  <c r="M53" i="5"/>
  <c r="P53" i="5" s="1"/>
  <c r="B53" i="5"/>
  <c r="M52" i="5"/>
  <c r="P52" i="5" s="1"/>
  <c r="B52" i="5"/>
  <c r="M51" i="5"/>
  <c r="P51" i="5" s="1"/>
  <c r="B51" i="5"/>
  <c r="M50" i="5"/>
  <c r="P50" i="5" s="1"/>
  <c r="B50" i="5"/>
  <c r="M49" i="5"/>
  <c r="N49" i="5" s="1"/>
  <c r="B49" i="5"/>
  <c r="M48" i="5"/>
  <c r="P48" i="5" s="1"/>
  <c r="B48" i="5"/>
  <c r="M47" i="5"/>
  <c r="P47" i="5" s="1"/>
  <c r="B47" i="5"/>
  <c r="M46" i="5"/>
  <c r="P46" i="5" s="1"/>
  <c r="B46" i="5"/>
  <c r="M45" i="5"/>
  <c r="P45" i="5" s="1"/>
  <c r="B45" i="5"/>
  <c r="M44" i="5"/>
  <c r="N44" i="5" s="1"/>
  <c r="B44" i="5"/>
  <c r="M43" i="5"/>
  <c r="P43" i="5" s="1"/>
  <c r="B43" i="5"/>
  <c r="M42" i="5"/>
  <c r="P42" i="5" s="1"/>
  <c r="B42" i="5"/>
  <c r="M41" i="5"/>
  <c r="N41" i="5" s="1"/>
  <c r="B41" i="5"/>
  <c r="M40" i="5"/>
  <c r="P40" i="5" s="1"/>
  <c r="B40" i="5"/>
  <c r="M39" i="5"/>
  <c r="P39" i="5" s="1"/>
  <c r="B39" i="5"/>
  <c r="M38" i="5"/>
  <c r="N38" i="5" s="1"/>
  <c r="O38" i="5" s="1"/>
  <c r="B38" i="5"/>
  <c r="M37" i="5"/>
  <c r="P37" i="5" s="1"/>
  <c r="B37" i="5"/>
  <c r="M36" i="5"/>
  <c r="P36" i="5" s="1"/>
  <c r="B36" i="5"/>
  <c r="M35" i="5"/>
  <c r="P35" i="5" s="1"/>
  <c r="B35" i="5"/>
  <c r="M34" i="5"/>
  <c r="P34" i="5" s="1"/>
  <c r="B34" i="5"/>
  <c r="M33" i="5"/>
  <c r="P33" i="5" s="1"/>
  <c r="B33" i="5"/>
  <c r="M32" i="5"/>
  <c r="N32" i="5" s="1"/>
  <c r="B32" i="5"/>
  <c r="P31" i="5"/>
  <c r="M31" i="5"/>
  <c r="N31" i="5" s="1"/>
  <c r="B31" i="5"/>
  <c r="M30" i="5"/>
  <c r="P30" i="5" s="1"/>
  <c r="B30" i="5"/>
  <c r="M29" i="5"/>
  <c r="P29" i="5" s="1"/>
  <c r="B29" i="5"/>
  <c r="M28" i="5"/>
  <c r="N28" i="5" s="1"/>
  <c r="B28" i="5"/>
  <c r="M27" i="5"/>
  <c r="P27" i="5" s="1"/>
  <c r="B27" i="5"/>
  <c r="M26" i="5"/>
  <c r="P26" i="5" s="1"/>
  <c r="B26" i="5"/>
  <c r="M25" i="5"/>
  <c r="P25" i="5" s="1"/>
  <c r="B25" i="5"/>
  <c r="M24" i="5"/>
  <c r="P24" i="5" s="1"/>
  <c r="B24" i="5"/>
  <c r="M23" i="5"/>
  <c r="P23" i="5" s="1"/>
  <c r="B23" i="5"/>
  <c r="M22" i="5"/>
  <c r="N22" i="5" s="1"/>
  <c r="B22" i="5"/>
  <c r="M21" i="5"/>
  <c r="P21" i="5" s="1"/>
  <c r="B21" i="5"/>
  <c r="M20" i="5"/>
  <c r="N20" i="5" s="1"/>
  <c r="B20" i="5"/>
  <c r="M19" i="5"/>
  <c r="N19" i="5" s="1"/>
  <c r="B19" i="5"/>
  <c r="M18" i="5"/>
  <c r="P18" i="5" s="1"/>
  <c r="B18" i="5"/>
  <c r="M17" i="5"/>
  <c r="N17" i="5" s="1"/>
  <c r="B17" i="5"/>
  <c r="M16" i="5"/>
  <c r="P16" i="5" s="1"/>
  <c r="B16" i="5"/>
  <c r="M15" i="5"/>
  <c r="P15" i="5" s="1"/>
  <c r="B15" i="5"/>
  <c r="M14" i="5"/>
  <c r="P14" i="5" s="1"/>
  <c r="B14" i="5"/>
  <c r="M13" i="5"/>
  <c r="P13" i="5" s="1"/>
  <c r="B13" i="5"/>
  <c r="M12" i="5"/>
  <c r="P12" i="5" s="1"/>
  <c r="B12" i="5"/>
  <c r="M11" i="5"/>
  <c r="N11" i="5" s="1"/>
  <c r="B11" i="5"/>
  <c r="M10" i="5"/>
  <c r="P10" i="5" s="1"/>
  <c r="B10" i="5"/>
  <c r="M9" i="5"/>
  <c r="P9" i="5" s="1"/>
  <c r="B9" i="5"/>
  <c r="M8" i="5"/>
  <c r="P8" i="5" s="1"/>
  <c r="B8" i="5"/>
  <c r="M7" i="5"/>
  <c r="P7" i="5" s="1"/>
  <c r="B7" i="5"/>
  <c r="M6" i="5"/>
  <c r="P6" i="5" s="1"/>
  <c r="B6" i="5"/>
  <c r="M5" i="5"/>
  <c r="N5" i="5" s="1"/>
  <c r="O5" i="5" s="1"/>
  <c r="B5" i="5"/>
  <c r="M4" i="5"/>
  <c r="P4" i="5" s="1"/>
  <c r="B4" i="5"/>
  <c r="M3" i="5"/>
  <c r="P3" i="5" s="1"/>
  <c r="B3" i="5"/>
  <c r="P2" i="5"/>
  <c r="N2" i="5"/>
  <c r="O2" i="5" s="1"/>
  <c r="B2" i="5"/>
  <c r="N152" i="5" l="1"/>
  <c r="P44" i="5"/>
  <c r="P360" i="5"/>
  <c r="N35" i="5"/>
  <c r="O35" i="5" s="1"/>
  <c r="N94" i="5"/>
  <c r="O94" i="5" s="1"/>
  <c r="P209" i="5"/>
  <c r="P300" i="5"/>
  <c r="N104" i="5"/>
  <c r="O104" i="5" s="1"/>
  <c r="N210" i="5"/>
  <c r="O210" i="5" s="1"/>
  <c r="P17" i="5"/>
  <c r="P133" i="5"/>
  <c r="O170" i="5"/>
  <c r="N312" i="5"/>
  <c r="N26" i="5"/>
  <c r="O269" i="5"/>
  <c r="P269" i="5"/>
  <c r="P228" i="5"/>
  <c r="N93" i="5"/>
  <c r="O93" i="5" s="1"/>
  <c r="O53" i="5"/>
  <c r="P168" i="5"/>
  <c r="P28" i="5"/>
  <c r="N96" i="5"/>
  <c r="P5" i="5"/>
  <c r="O329" i="5"/>
  <c r="N162" i="5"/>
  <c r="O162" i="5" s="1"/>
  <c r="P58" i="5"/>
  <c r="N324" i="5"/>
  <c r="O324" i="5" s="1"/>
  <c r="P365" i="5"/>
  <c r="P155" i="5"/>
  <c r="N112" i="5"/>
  <c r="O112" i="5" s="1"/>
  <c r="P116" i="5"/>
  <c r="O20" i="5"/>
  <c r="P127" i="5"/>
  <c r="O11" i="5"/>
  <c r="O266" i="5"/>
  <c r="N357" i="5"/>
  <c r="O357" i="5" s="1"/>
  <c r="P317" i="5"/>
  <c r="P129" i="5"/>
  <c r="P156" i="5"/>
  <c r="P71" i="5"/>
  <c r="N140" i="5"/>
  <c r="O140" i="5" s="1"/>
  <c r="O138" i="5"/>
  <c r="N53" i="5"/>
  <c r="P62" i="5"/>
  <c r="P92" i="5"/>
  <c r="O116" i="5"/>
  <c r="N147" i="5"/>
  <c r="O147" i="5" s="1"/>
  <c r="P119" i="5"/>
  <c r="N12" i="5"/>
  <c r="O12" i="5" s="1"/>
  <c r="N83" i="5"/>
  <c r="O83" i="5" s="1"/>
  <c r="N258" i="5"/>
  <c r="O258" i="5" s="1"/>
  <c r="O76" i="5"/>
  <c r="O152" i="5"/>
  <c r="O88" i="5"/>
  <c r="N3" i="5"/>
  <c r="O3" i="5" s="1"/>
  <c r="P305" i="5"/>
  <c r="P11" i="5"/>
  <c r="N98" i="5"/>
  <c r="O98" i="5" s="1"/>
  <c r="P20" i="5"/>
  <c r="N106" i="5"/>
  <c r="O106" i="5" s="1"/>
  <c r="N345" i="5"/>
  <c r="O345" i="5" s="1"/>
  <c r="N65" i="5"/>
  <c r="O65" i="5" s="1"/>
  <c r="P138" i="5"/>
  <c r="P173" i="5"/>
  <c r="N192" i="5"/>
  <c r="O192" i="5" s="1"/>
  <c r="N240" i="5"/>
  <c r="O240" i="5" s="1"/>
  <c r="N297" i="5"/>
  <c r="O176" i="5"/>
  <c r="P113" i="5"/>
  <c r="N131" i="5"/>
  <c r="O131" i="5" s="1"/>
  <c r="P123" i="5"/>
  <c r="O366" i="5"/>
  <c r="N270" i="5"/>
  <c r="O270" i="5" s="1"/>
  <c r="P366" i="5"/>
  <c r="P353" i="5"/>
  <c r="N107" i="5"/>
  <c r="O107" i="5" s="1"/>
  <c r="N204" i="5"/>
  <c r="O204" i="5" s="1"/>
  <c r="N40" i="5"/>
  <c r="O40" i="5" s="1"/>
  <c r="P101" i="5"/>
  <c r="P185" i="5"/>
  <c r="P233" i="5"/>
  <c r="P252" i="5"/>
  <c r="N348" i="5"/>
  <c r="P76" i="5"/>
  <c r="P281" i="5"/>
  <c r="P329" i="5"/>
  <c r="O141" i="5"/>
  <c r="P32" i="5"/>
  <c r="P141" i="5"/>
  <c r="P67" i="5"/>
  <c r="N102" i="5"/>
  <c r="O102" i="5" s="1"/>
  <c r="N186" i="5"/>
  <c r="O186" i="5" s="1"/>
  <c r="N234" i="5"/>
  <c r="O234" i="5" s="1"/>
  <c r="N48" i="5"/>
  <c r="O48" i="5" s="1"/>
  <c r="N14" i="5"/>
  <c r="O206" i="5"/>
  <c r="N321" i="5"/>
  <c r="O321" i="5" s="1"/>
  <c r="O353" i="5"/>
  <c r="O161" i="5"/>
  <c r="O129" i="5"/>
  <c r="N15" i="5"/>
  <c r="O15" i="5" s="1"/>
  <c r="N95" i="5"/>
  <c r="O95" i="5" s="1"/>
  <c r="P110" i="5"/>
  <c r="P134" i="5"/>
  <c r="N216" i="5"/>
  <c r="O216" i="5" s="1"/>
  <c r="N264" i="5"/>
  <c r="O264" i="5" s="1"/>
  <c r="O127" i="5"/>
  <c r="P293" i="5"/>
  <c r="P341" i="5"/>
  <c r="N25" i="5"/>
  <c r="N88" i="5"/>
  <c r="N143" i="5"/>
  <c r="O143" i="5" s="1"/>
  <c r="O317" i="5"/>
  <c r="O221" i="5"/>
  <c r="P146" i="5"/>
  <c r="N114" i="5"/>
  <c r="N222" i="5"/>
  <c r="O222" i="5" s="1"/>
  <c r="N117" i="5"/>
  <c r="N9" i="5"/>
  <c r="O9" i="5" s="1"/>
  <c r="N111" i="5"/>
  <c r="O111" i="5" s="1"/>
  <c r="P161" i="5"/>
  <c r="O124" i="5"/>
  <c r="N21" i="5"/>
  <c r="O21" i="5" s="1"/>
  <c r="N174" i="5"/>
  <c r="O174" i="5" s="1"/>
  <c r="N66" i="5"/>
  <c r="O66" i="5" s="1"/>
  <c r="N24" i="5"/>
  <c r="O24" i="5" s="1"/>
  <c r="N8" i="5"/>
  <c r="N60" i="5"/>
  <c r="O60" i="5" s="1"/>
  <c r="P103" i="5"/>
  <c r="O44" i="5"/>
  <c r="N198" i="5"/>
  <c r="O198" i="5" s="1"/>
  <c r="N246" i="5"/>
  <c r="O246" i="5" s="1"/>
  <c r="O123" i="5"/>
  <c r="N84" i="5"/>
  <c r="O84" i="5" s="1"/>
  <c r="P49" i="5"/>
  <c r="N6" i="5"/>
  <c r="O6" i="5" s="1"/>
  <c r="P85" i="5"/>
  <c r="P80" i="5"/>
  <c r="N333" i="5"/>
  <c r="O333" i="5" s="1"/>
  <c r="O281" i="5"/>
  <c r="O185" i="5"/>
  <c r="O89" i="5"/>
  <c r="T130" i="4"/>
  <c r="T182" i="4"/>
  <c r="T258" i="4"/>
  <c r="T37" i="4"/>
  <c r="T165" i="4"/>
  <c r="T4" i="4"/>
  <c r="T90" i="4"/>
  <c r="T306" i="4"/>
  <c r="T138" i="4"/>
  <c r="T289" i="4"/>
  <c r="T213" i="4"/>
  <c r="T342" i="4"/>
  <c r="T284" i="4"/>
  <c r="T341" i="4"/>
  <c r="T69" i="4"/>
  <c r="T214" i="4"/>
  <c r="T302" i="4"/>
  <c r="T262" i="4"/>
  <c r="T297" i="4"/>
  <c r="U12" i="4"/>
  <c r="S41" i="4"/>
  <c r="T41" i="4" s="1"/>
  <c r="S116" i="4"/>
  <c r="T116" i="4" s="1"/>
  <c r="U151" i="4"/>
  <c r="S151" i="4"/>
  <c r="T151" i="4" s="1"/>
  <c r="T171" i="4"/>
  <c r="U226" i="4"/>
  <c r="S262" i="4"/>
  <c r="U267" i="4"/>
  <c r="S267" i="4"/>
  <c r="U323" i="4"/>
  <c r="S323" i="4"/>
  <c r="T323" i="4" s="1"/>
  <c r="S357" i="4"/>
  <c r="T357" i="4" s="1"/>
  <c r="T7" i="4"/>
  <c r="S21" i="4"/>
  <c r="T21" i="4" s="1"/>
  <c r="U55" i="4"/>
  <c r="S55" i="4"/>
  <c r="T55" i="4" s="1"/>
  <c r="S90" i="4"/>
  <c r="S170" i="4"/>
  <c r="U180" i="4"/>
  <c r="U236" i="4"/>
  <c r="U85" i="4"/>
  <c r="U95" i="4"/>
  <c r="S95" i="4"/>
  <c r="U140" i="4"/>
  <c r="T191" i="4"/>
  <c r="U246" i="4"/>
  <c r="U130" i="4"/>
  <c r="S216" i="4"/>
  <c r="U216" i="4"/>
  <c r="S156" i="4"/>
  <c r="T156" i="4" s="1"/>
  <c r="U196" i="4"/>
  <c r="T267" i="4"/>
  <c r="U277" i="4"/>
  <c r="U297" i="4"/>
  <c r="U206" i="4"/>
  <c r="T232" i="4"/>
  <c r="T252" i="4"/>
  <c r="U257" i="4"/>
  <c r="T318" i="4"/>
  <c r="U328" i="4"/>
  <c r="T353" i="4"/>
  <c r="U51" i="4"/>
  <c r="S51" i="4"/>
  <c r="T51" i="4" s="1"/>
  <c r="S81" i="4"/>
  <c r="T81" i="4" s="1"/>
  <c r="T126" i="4"/>
  <c r="U343" i="4"/>
  <c r="S343" i="4"/>
  <c r="S101" i="4"/>
  <c r="S232" i="4"/>
  <c r="U237" i="4"/>
  <c r="T298" i="4"/>
  <c r="T40" i="4"/>
  <c r="S60" i="4"/>
  <c r="T60" i="4" s="1"/>
  <c r="T185" i="4"/>
  <c r="T246" i="4"/>
  <c r="S50" i="4"/>
  <c r="T50" i="4" s="1"/>
  <c r="S145" i="4"/>
  <c r="T145" i="4" s="1"/>
  <c r="U175" i="4"/>
  <c r="S175" i="4"/>
  <c r="T175" i="4" s="1"/>
  <c r="T95" i="4"/>
  <c r="S125" i="4"/>
  <c r="T125" i="4" s="1"/>
  <c r="S165" i="4"/>
  <c r="T277" i="4"/>
  <c r="S342" i="4"/>
  <c r="U105" i="4"/>
  <c r="T216" i="4"/>
  <c r="U231" i="4"/>
  <c r="S231" i="4"/>
  <c r="T231" i="4" s="1"/>
  <c r="U251" i="4"/>
  <c r="S251" i="4"/>
  <c r="T251" i="4" s="1"/>
  <c r="T282" i="4"/>
  <c r="S302" i="4"/>
  <c r="U337" i="4"/>
  <c r="U191" i="4"/>
  <c r="S191" i="4"/>
  <c r="S201" i="4"/>
  <c r="T201" i="4" s="1"/>
  <c r="T221" i="4"/>
  <c r="S282" i="4"/>
  <c r="U282" i="4"/>
  <c r="U211" i="4"/>
  <c r="S211" i="4"/>
  <c r="U363" i="4"/>
  <c r="S363" i="4"/>
  <c r="T363" i="4" s="1"/>
  <c r="T101" i="4"/>
  <c r="T106" i="4"/>
  <c r="T141" i="4"/>
  <c r="U171" i="4"/>
  <c r="S171" i="4"/>
  <c r="T13" i="4"/>
  <c r="U303" i="4"/>
  <c r="S303" i="4"/>
  <c r="T303" i="4" s="1"/>
  <c r="S313" i="4"/>
  <c r="T313" i="4" s="1"/>
  <c r="U313" i="4"/>
  <c r="T157" i="4"/>
  <c r="T62" i="4"/>
  <c r="T132" i="4"/>
  <c r="U147" i="4"/>
  <c r="S147" i="4"/>
  <c r="T147" i="4" s="1"/>
  <c r="S258" i="4"/>
  <c r="U268" i="4"/>
  <c r="U152" i="4"/>
  <c r="S182" i="4"/>
  <c r="U52" i="4"/>
  <c r="U77" i="4"/>
  <c r="S132" i="4"/>
  <c r="T198" i="4"/>
  <c r="S284" i="4"/>
  <c r="U4" i="4"/>
  <c r="S28" i="4"/>
  <c r="T28" i="4" s="1"/>
  <c r="U37" i="4"/>
  <c r="U82" i="4"/>
  <c r="U87" i="4"/>
  <c r="S87" i="4"/>
  <c r="U117" i="4"/>
  <c r="U233" i="4"/>
  <c r="U253" i="4"/>
  <c r="U279" i="4"/>
  <c r="S279" i="4"/>
  <c r="T279" i="4" s="1"/>
  <c r="U299" i="4"/>
  <c r="S299" i="4"/>
  <c r="T299" i="4" s="1"/>
  <c r="S304" i="4"/>
  <c r="T304" i="4" s="1"/>
  <c r="U334" i="4"/>
  <c r="U354" i="4"/>
  <c r="S198" i="4"/>
  <c r="S213" i="4"/>
  <c r="S218" i="4"/>
  <c r="T218" i="4" s="1"/>
  <c r="T269" i="4"/>
  <c r="S289" i="4"/>
  <c r="U188" i="4"/>
  <c r="S188" i="4"/>
  <c r="T188" i="4" s="1"/>
  <c r="U223" i="4"/>
  <c r="S223" i="4"/>
  <c r="T223" i="4" s="1"/>
  <c r="U324" i="4"/>
  <c r="S33" i="4"/>
  <c r="T33" i="4" s="1"/>
  <c r="S108" i="4"/>
  <c r="T108" i="4" s="1"/>
  <c r="T128" i="4"/>
  <c r="S148" i="4"/>
  <c r="T148" i="4" s="1"/>
  <c r="S244" i="4"/>
  <c r="T244" i="4" s="1"/>
  <c r="S320" i="4"/>
  <c r="T320" i="4" s="1"/>
  <c r="S360" i="4"/>
  <c r="T360" i="4" s="1"/>
  <c r="U43" i="4"/>
  <c r="S43" i="4"/>
  <c r="T43" i="4" s="1"/>
  <c r="T88" i="4"/>
  <c r="T103" i="4"/>
  <c r="T118" i="4"/>
  <c r="U264" i="4"/>
  <c r="U330" i="4"/>
  <c r="U365" i="4"/>
  <c r="S24" i="4"/>
  <c r="T24" i="4" s="1"/>
  <c r="U83" i="4"/>
  <c r="S83" i="4"/>
  <c r="S88" i="4"/>
  <c r="U88" i="4"/>
  <c r="U103" i="4"/>
  <c r="S103" i="4"/>
  <c r="U143" i="4"/>
  <c r="S143" i="4"/>
  <c r="T143" i="4" s="1"/>
  <c r="U183" i="4"/>
  <c r="S183" i="4"/>
  <c r="T183" i="4" s="1"/>
  <c r="T229" i="4"/>
  <c r="U254" i="4"/>
  <c r="S254" i="4"/>
  <c r="T254" i="4" s="1"/>
  <c r="T285" i="4"/>
  <c r="T315" i="4"/>
  <c r="U355" i="4"/>
  <c r="S355" i="4"/>
  <c r="T355" i="4" s="1"/>
  <c r="T322" i="4"/>
  <c r="S329" i="4"/>
  <c r="T329" i="4" s="1"/>
  <c r="S5" i="4"/>
  <c r="T5" i="4" s="1"/>
  <c r="T29" i="4"/>
  <c r="U78" i="4"/>
  <c r="S98" i="4"/>
  <c r="T98" i="4" s="1"/>
  <c r="S280" i="4"/>
  <c r="T280" i="4" s="1"/>
  <c r="U285" i="4"/>
  <c r="S285" i="4"/>
  <c r="U315" i="4"/>
  <c r="S315" i="4"/>
  <c r="U275" i="4"/>
  <c r="S275" i="4"/>
  <c r="T275" i="4" s="1"/>
  <c r="T180" i="4"/>
  <c r="U215" i="4"/>
  <c r="S215" i="4"/>
  <c r="T172" i="4"/>
  <c r="T57" i="4"/>
  <c r="U187" i="4"/>
  <c r="S187" i="4"/>
  <c r="T187" i="4" s="1"/>
  <c r="U359" i="4"/>
  <c r="S359" i="4"/>
  <c r="T359" i="4" s="1"/>
  <c r="S29" i="4"/>
  <c r="S64" i="4"/>
  <c r="T64" i="4" s="1"/>
  <c r="T149" i="4"/>
  <c r="S209" i="4"/>
  <c r="T209" i="4" s="1"/>
  <c r="T260" i="4"/>
  <c r="T265" i="4"/>
  <c r="U295" i="4"/>
  <c r="S295" i="4"/>
  <c r="T295" i="4" s="1"/>
  <c r="T326" i="4"/>
  <c r="T366" i="4"/>
  <c r="U319" i="4"/>
  <c r="S319" i="4"/>
  <c r="S185" i="4"/>
  <c r="U185" i="4"/>
  <c r="S13" i="4"/>
  <c r="T319" i="4"/>
  <c r="S344" i="4"/>
  <c r="T344" i="4" s="1"/>
  <c r="U344" i="4"/>
  <c r="S57" i="4"/>
  <c r="U57" i="4"/>
  <c r="U112" i="4"/>
  <c r="U63" i="4"/>
  <c r="S63" i="4"/>
  <c r="T63" i="4" s="1"/>
  <c r="U123" i="4"/>
  <c r="S123" i="4"/>
  <c r="T123" i="4" s="1"/>
  <c r="T194" i="4"/>
  <c r="T15" i="4"/>
  <c r="T154" i="4"/>
  <c r="T184" i="4"/>
  <c r="S214" i="4"/>
  <c r="T235" i="4"/>
  <c r="S240" i="4"/>
  <c r="T240" i="4" s="1"/>
  <c r="T255" i="4"/>
  <c r="S20" i="4"/>
  <c r="T20" i="4" s="1"/>
  <c r="T39" i="4"/>
  <c r="U59" i="4"/>
  <c r="S59" i="4"/>
  <c r="T59" i="4" s="1"/>
  <c r="U74" i="4"/>
  <c r="S114" i="4"/>
  <c r="T114" i="4" s="1"/>
  <c r="S129" i="4"/>
  <c r="T129" i="4" s="1"/>
  <c r="S154" i="4"/>
  <c r="U154" i="4"/>
  <c r="S169" i="4"/>
  <c r="T169" i="4" s="1"/>
  <c r="S174" i="4"/>
  <c r="T174" i="4" s="1"/>
  <c r="U235" i="4"/>
  <c r="S235" i="4"/>
  <c r="S260" i="4"/>
  <c r="S326" i="4"/>
  <c r="S341" i="4"/>
  <c r="S346" i="4"/>
  <c r="T346" i="4" s="1"/>
  <c r="T351" i="4"/>
  <c r="U361" i="4"/>
  <c r="U339" i="4"/>
  <c r="S339" i="4"/>
  <c r="T339" i="4" s="1"/>
  <c r="U316" i="4"/>
  <c r="S316" i="4"/>
  <c r="T316" i="4" s="1"/>
  <c r="U351" i="4"/>
  <c r="S351" i="4"/>
  <c r="U139" i="4"/>
  <c r="S139" i="4"/>
  <c r="T139" i="4" s="1"/>
  <c r="T296" i="4"/>
  <c r="T207" i="4"/>
  <c r="U227" i="4"/>
  <c r="S227" i="4"/>
  <c r="T227" i="4" s="1"/>
  <c r="U47" i="4"/>
  <c r="S47" i="4"/>
  <c r="U39" i="4"/>
  <c r="S39" i="4"/>
  <c r="S94" i="4"/>
  <c r="T94" i="4" s="1"/>
  <c r="S134" i="4"/>
  <c r="T134" i="4" s="1"/>
  <c r="S200" i="4"/>
  <c r="T200" i="4" s="1"/>
  <c r="S25" i="4"/>
  <c r="T25" i="4" s="1"/>
  <c r="T70" i="4"/>
  <c r="U99" i="4"/>
  <c r="S99" i="4"/>
  <c r="T99" i="4" s="1"/>
  <c r="U195" i="4"/>
  <c r="S195" i="4"/>
  <c r="T195" i="4" s="1"/>
  <c r="S276" i="4"/>
  <c r="T276" i="4" s="1"/>
  <c r="T311" i="4"/>
  <c r="U271" i="4"/>
  <c r="S271" i="4"/>
  <c r="T271" i="4" s="1"/>
  <c r="T170" i="4"/>
  <c r="U67" i="4"/>
  <c r="S67" i="4"/>
  <c r="T67" i="4" s="1"/>
  <c r="T52" i="4"/>
  <c r="U157" i="4"/>
  <c r="S157" i="4"/>
  <c r="U107" i="4"/>
  <c r="S107" i="4"/>
  <c r="T107" i="4" s="1"/>
  <c r="T349" i="4"/>
  <c r="S42" i="4"/>
  <c r="T42" i="4" s="1"/>
  <c r="T167" i="4"/>
  <c r="U167" i="4"/>
  <c r="S167" i="4"/>
  <c r="T190" i="4"/>
  <c r="T210" i="4"/>
  <c r="T261" i="4"/>
  <c r="U311" i="4"/>
  <c r="S311" i="4"/>
  <c r="U179" i="4"/>
  <c r="S179" i="4"/>
  <c r="T179" i="4" s="1"/>
  <c r="T263" i="4"/>
  <c r="U307" i="4"/>
  <c r="S307" i="4"/>
  <c r="T307" i="4" s="1"/>
  <c r="U135" i="4"/>
  <c r="S135" i="4"/>
  <c r="T135" i="4" s="1"/>
  <c r="T219" i="4"/>
  <c r="U263" i="4"/>
  <c r="S263" i="4"/>
  <c r="T347" i="4"/>
  <c r="S38" i="4"/>
  <c r="T38" i="4" s="1"/>
  <c r="T47" i="4"/>
  <c r="S69" i="4"/>
  <c r="U91" i="4"/>
  <c r="S91" i="4"/>
  <c r="T91" i="4" s="1"/>
  <c r="S100" i="4"/>
  <c r="T100" i="4" s="1"/>
  <c r="S166" i="4"/>
  <c r="T166" i="4" s="1"/>
  <c r="S197" i="4"/>
  <c r="T197" i="4" s="1"/>
  <c r="U219" i="4"/>
  <c r="S219" i="4"/>
  <c r="S228" i="4"/>
  <c r="T228" i="4" s="1"/>
  <c r="S294" i="4"/>
  <c r="T294" i="4" s="1"/>
  <c r="S325" i="4"/>
  <c r="T325" i="4" s="1"/>
  <c r="U347" i="4"/>
  <c r="S347" i="4"/>
  <c r="S356" i="4"/>
  <c r="T356" i="4" s="1"/>
  <c r="T87" i="4"/>
  <c r="U131" i="4"/>
  <c r="S131" i="4"/>
  <c r="T131" i="4" s="1"/>
  <c r="T215" i="4"/>
  <c r="U259" i="4"/>
  <c r="S259" i="4"/>
  <c r="T259" i="4" s="1"/>
  <c r="T343" i="4"/>
  <c r="T83" i="4"/>
  <c r="U127" i="4"/>
  <c r="S127" i="4"/>
  <c r="T127" i="4" s="1"/>
  <c r="T211" i="4"/>
  <c r="U255" i="4"/>
  <c r="S255" i="4"/>
  <c r="U335" i="4"/>
  <c r="S335" i="4"/>
  <c r="T335" i="4" s="1"/>
  <c r="U35" i="4"/>
  <c r="S35" i="4"/>
  <c r="T35" i="4" s="1"/>
  <c r="S44" i="4"/>
  <c r="T44" i="4" s="1"/>
  <c r="T119" i="4"/>
  <c r="S141" i="4"/>
  <c r="U163" i="4"/>
  <c r="S163" i="4"/>
  <c r="S172" i="4"/>
  <c r="S238" i="4"/>
  <c r="T238" i="4" s="1"/>
  <c r="S269" i="4"/>
  <c r="U291" i="4"/>
  <c r="S291" i="4"/>
  <c r="S300" i="4"/>
  <c r="T300" i="4" s="1"/>
  <c r="S366" i="4"/>
  <c r="S66" i="4"/>
  <c r="T66" i="4" s="1"/>
  <c r="S97" i="4"/>
  <c r="T97" i="4" s="1"/>
  <c r="U119" i="4"/>
  <c r="S119" i="4"/>
  <c r="S128" i="4"/>
  <c r="S194" i="4"/>
  <c r="S225" i="4"/>
  <c r="T225" i="4" s="1"/>
  <c r="U247" i="4"/>
  <c r="S247" i="4"/>
  <c r="S256" i="4"/>
  <c r="T256" i="4" s="1"/>
  <c r="S322" i="4"/>
  <c r="S353" i="4"/>
  <c r="T159" i="4"/>
  <c r="U203" i="4"/>
  <c r="S203" i="4"/>
  <c r="T203" i="4" s="1"/>
  <c r="T287" i="4"/>
  <c r="U331" i="4"/>
  <c r="S331" i="4"/>
  <c r="T331" i="4" s="1"/>
  <c r="U207" i="4"/>
  <c r="S207" i="4"/>
  <c r="U31" i="4"/>
  <c r="S31" i="4"/>
  <c r="S40" i="4"/>
  <c r="S106" i="4"/>
  <c r="S137" i="4"/>
  <c r="T137" i="4" s="1"/>
  <c r="U159" i="4"/>
  <c r="S159" i="4"/>
  <c r="S168" i="4"/>
  <c r="T168" i="4" s="1"/>
  <c r="S234" i="4"/>
  <c r="T234" i="4" s="1"/>
  <c r="T243" i="4"/>
  <c r="S265" i="4"/>
  <c r="U287" i="4"/>
  <c r="S287" i="4"/>
  <c r="S296" i="4"/>
  <c r="T247" i="4"/>
  <c r="U110" i="4"/>
  <c r="S3" i="4"/>
  <c r="T3" i="4" s="1"/>
  <c r="S7" i="4"/>
  <c r="S11" i="4"/>
  <c r="T11" i="4" s="1"/>
  <c r="S15" i="4"/>
  <c r="S19" i="4"/>
  <c r="T19" i="4" s="1"/>
  <c r="S23" i="4"/>
  <c r="T23" i="4" s="1"/>
  <c r="S27" i="4"/>
  <c r="T27" i="4" s="1"/>
  <c r="S62" i="4"/>
  <c r="T71" i="4"/>
  <c r="S93" i="4"/>
  <c r="T93" i="4" s="1"/>
  <c r="U115" i="4"/>
  <c r="S115" i="4"/>
  <c r="T115" i="4" s="1"/>
  <c r="S124" i="4"/>
  <c r="T124" i="4" s="1"/>
  <c r="S190" i="4"/>
  <c r="S221" i="4"/>
  <c r="U243" i="4"/>
  <c r="S243" i="4"/>
  <c r="S252" i="4"/>
  <c r="S318" i="4"/>
  <c r="T327" i="4"/>
  <c r="S349" i="4"/>
  <c r="U79" i="4"/>
  <c r="S79" i="4"/>
  <c r="T79" i="4" s="1"/>
  <c r="U75" i="4"/>
  <c r="S75" i="4"/>
  <c r="T75" i="4" s="1"/>
  <c r="U71" i="4"/>
  <c r="S71" i="4"/>
  <c r="T155" i="4"/>
  <c r="U199" i="4"/>
  <c r="S199" i="4"/>
  <c r="T199" i="4" s="1"/>
  <c r="U327" i="4"/>
  <c r="S327" i="4"/>
  <c r="T291" i="4"/>
  <c r="T111" i="4"/>
  <c r="U155" i="4"/>
  <c r="S155" i="4"/>
  <c r="T239" i="4"/>
  <c r="U283" i="4"/>
  <c r="S283" i="4"/>
  <c r="T283" i="4" s="1"/>
  <c r="T163" i="4"/>
  <c r="T31" i="4"/>
  <c r="U111" i="4"/>
  <c r="S111" i="4"/>
  <c r="U239" i="4"/>
  <c r="S239" i="4"/>
  <c r="S100" i="10"/>
  <c r="T100" i="10" s="1"/>
  <c r="T164" i="10"/>
  <c r="U189" i="10"/>
  <c r="T76" i="10"/>
  <c r="U209" i="10"/>
  <c r="U242" i="10"/>
  <c r="T14" i="10"/>
  <c r="T205" i="10"/>
  <c r="T92" i="10"/>
  <c r="S289" i="10"/>
  <c r="T289" i="10" s="1"/>
  <c r="U144" i="10"/>
  <c r="T122" i="10"/>
  <c r="T248" i="10"/>
  <c r="S15" i="10"/>
  <c r="T15" i="10" s="1"/>
  <c r="U174" i="10"/>
  <c r="U66" i="10"/>
  <c r="S364" i="10"/>
  <c r="T364" i="10" s="1"/>
  <c r="S117" i="10"/>
  <c r="T117" i="10" s="1"/>
  <c r="U30" i="10"/>
  <c r="S276" i="10"/>
  <c r="T276" i="10" s="1"/>
  <c r="S148" i="10"/>
  <c r="T284" i="10"/>
  <c r="U82" i="10"/>
  <c r="U240" i="10"/>
  <c r="U284" i="10"/>
  <c r="T66" i="10"/>
  <c r="S281" i="10"/>
  <c r="T281" i="10" s="1"/>
  <c r="S349" i="10"/>
  <c r="T349" i="10" s="1"/>
  <c r="S48" i="10"/>
  <c r="T48" i="10" s="1"/>
  <c r="S312" i="10"/>
  <c r="T312" i="10" s="1"/>
  <c r="S325" i="10"/>
  <c r="T325" i="10" s="1"/>
  <c r="T6" i="10"/>
  <c r="S294" i="10"/>
  <c r="T294" i="10" s="1"/>
  <c r="U6" i="10"/>
  <c r="U92" i="10"/>
  <c r="S258" i="10"/>
  <c r="T258" i="10" s="1"/>
  <c r="T240" i="10"/>
  <c r="T357" i="10"/>
  <c r="T26" i="10"/>
  <c r="S38" i="10"/>
  <c r="T38" i="10" s="1"/>
  <c r="S74" i="10"/>
  <c r="T74" i="10" s="1"/>
  <c r="T142" i="10"/>
  <c r="S314" i="10"/>
  <c r="T314" i="10" s="1"/>
  <c r="T130" i="10"/>
  <c r="S50" i="10"/>
  <c r="T50" i="10" s="1"/>
  <c r="S56" i="10"/>
  <c r="T56" i="10" s="1"/>
  <c r="S136" i="10"/>
  <c r="T136" i="10" s="1"/>
  <c r="S161" i="10"/>
  <c r="T161" i="10" s="1"/>
  <c r="S97" i="10"/>
  <c r="T97" i="10" s="1"/>
  <c r="T33" i="10"/>
  <c r="S112" i="10"/>
  <c r="T112" i="10" s="1"/>
  <c r="T186" i="10"/>
  <c r="S198" i="10"/>
  <c r="T198" i="10" s="1"/>
  <c r="U272" i="10"/>
  <c r="S309" i="10"/>
  <c r="T309" i="10" s="1"/>
  <c r="U340" i="10"/>
  <c r="T125" i="10"/>
  <c r="T156" i="10"/>
  <c r="S168" i="10"/>
  <c r="T168" i="10" s="1"/>
  <c r="U236" i="10"/>
  <c r="S260" i="10"/>
  <c r="T260" i="10" s="1"/>
  <c r="T242" i="10"/>
  <c r="U46" i="10"/>
  <c r="T89" i="10"/>
  <c r="U44" i="10"/>
  <c r="T197" i="10"/>
  <c r="U22" i="10"/>
  <c r="S101" i="10"/>
  <c r="T101" i="10" s="1"/>
  <c r="S181" i="10"/>
  <c r="T181" i="10" s="1"/>
  <c r="T292" i="10"/>
  <c r="T225" i="10"/>
  <c r="S213" i="10"/>
  <c r="T213" i="10" s="1"/>
  <c r="T176" i="10"/>
  <c r="S194" i="10"/>
  <c r="T194" i="10" s="1"/>
  <c r="U225" i="10"/>
  <c r="U238" i="10"/>
  <c r="S96" i="10"/>
  <c r="T96" i="10" s="1"/>
  <c r="U114" i="10"/>
  <c r="T238" i="10"/>
  <c r="S256" i="10"/>
  <c r="T256" i="10" s="1"/>
  <c r="S336" i="10"/>
  <c r="T336" i="10" s="1"/>
  <c r="U110" i="10"/>
  <c r="S132" i="10"/>
  <c r="T132" i="10" s="1"/>
  <c r="S178" i="10"/>
  <c r="T178" i="10" s="1"/>
  <c r="S212" i="10"/>
  <c r="T212" i="10" s="1"/>
  <c r="S337" i="10"/>
  <c r="T337" i="10" s="1"/>
  <c r="S65" i="10"/>
  <c r="T65" i="10" s="1"/>
  <c r="S70" i="10"/>
  <c r="T70" i="10" s="1"/>
  <c r="T173" i="10"/>
  <c r="T224" i="10"/>
  <c r="T286" i="10"/>
  <c r="S308" i="10"/>
  <c r="T308" i="10" s="1"/>
  <c r="U77" i="10"/>
  <c r="U122" i="10"/>
  <c r="S128" i="10"/>
  <c r="T128" i="10" s="1"/>
  <c r="T236" i="10"/>
  <c r="U26" i="10"/>
  <c r="S332" i="10"/>
  <c r="T332" i="10" s="1"/>
  <c r="U145" i="10"/>
  <c r="S150" i="10"/>
  <c r="T150" i="10" s="1"/>
  <c r="S184" i="10"/>
  <c r="T184" i="10" s="1"/>
  <c r="S229" i="10"/>
  <c r="T229" i="10" s="1"/>
  <c r="U224" i="10"/>
  <c r="S297" i="10"/>
  <c r="U2" i="10"/>
  <c r="U14" i="10"/>
  <c r="U94" i="10"/>
  <c r="U241" i="10"/>
  <c r="U61" i="10"/>
  <c r="S202" i="10"/>
  <c r="T202" i="10" s="1"/>
  <c r="T253" i="10"/>
  <c r="S264" i="10"/>
  <c r="T264" i="10" s="1"/>
  <c r="S321" i="10"/>
  <c r="T321" i="10" s="1"/>
  <c r="U357" i="10"/>
  <c r="T220" i="10"/>
  <c r="U253" i="10"/>
  <c r="S298" i="10"/>
  <c r="T298" i="10" s="1"/>
  <c r="S84" i="10"/>
  <c r="T84" i="10" s="1"/>
  <c r="T141" i="10"/>
  <c r="S146" i="10"/>
  <c r="T146" i="10" s="1"/>
  <c r="S192" i="10"/>
  <c r="T192" i="10" s="1"/>
  <c r="S214" i="10"/>
  <c r="T214" i="10" s="1"/>
  <c r="T328" i="10"/>
  <c r="S54" i="10"/>
  <c r="T54" i="10" s="1"/>
  <c r="U269" i="10"/>
  <c r="U197" i="10"/>
  <c r="T209" i="10"/>
  <c r="U10" i="10"/>
  <c r="U141" i="10"/>
  <c r="U158" i="10"/>
  <c r="S305" i="10"/>
  <c r="T305" i="10" s="1"/>
  <c r="S328" i="10"/>
  <c r="T113" i="10"/>
  <c r="T340" i="10"/>
  <c r="T297" i="10"/>
  <c r="S116" i="10"/>
  <c r="T116" i="10" s="1"/>
  <c r="S34" i="10"/>
  <c r="T34" i="10" s="1"/>
  <c r="U113" i="10"/>
  <c r="S221" i="10"/>
  <c r="T221" i="10" s="1"/>
  <c r="S317" i="10"/>
  <c r="T317" i="10" s="1"/>
  <c r="T108" i="10"/>
  <c r="T210" i="10"/>
  <c r="T353" i="10"/>
  <c r="S153" i="10"/>
  <c r="T153" i="10" s="1"/>
  <c r="T329" i="10"/>
  <c r="S11" i="10"/>
  <c r="T11" i="10" s="1"/>
  <c r="S85" i="10"/>
  <c r="T85" i="10" s="1"/>
  <c r="U108" i="10"/>
  <c r="U210" i="10"/>
  <c r="S300" i="10"/>
  <c r="T300" i="10" s="1"/>
  <c r="U125" i="10"/>
  <c r="T222" i="10"/>
  <c r="S278" i="10"/>
  <c r="T278" i="10" s="1"/>
  <c r="S306" i="10"/>
  <c r="T306" i="10" s="1"/>
  <c r="S320" i="10"/>
  <c r="T320" i="10" s="1"/>
  <c r="T148" i="10"/>
  <c r="S182" i="10"/>
  <c r="T182" i="10" s="1"/>
  <c r="U222" i="10"/>
  <c r="S233" i="10"/>
  <c r="T233" i="10" s="1"/>
  <c r="S244" i="10"/>
  <c r="T244" i="10" s="1"/>
  <c r="S250" i="10"/>
  <c r="T250" i="10" s="1"/>
  <c r="S318" i="10"/>
  <c r="T318" i="10" s="1"/>
  <c r="U156" i="10"/>
  <c r="U220" i="10"/>
  <c r="T18" i="10"/>
  <c r="S64" i="10"/>
  <c r="T64" i="10" s="1"/>
  <c r="S69" i="10"/>
  <c r="T69" i="10" s="1"/>
  <c r="U205" i="10"/>
  <c r="S273" i="10"/>
  <c r="T273" i="10" s="1"/>
  <c r="U18" i="10"/>
  <c r="S81" i="10"/>
  <c r="T81" i="10" s="1"/>
  <c r="S86" i="10"/>
  <c r="T86" i="10" s="1"/>
  <c r="S166" i="10"/>
  <c r="T166" i="10" s="1"/>
  <c r="S290" i="10"/>
  <c r="T290" i="10" s="1"/>
  <c r="U286" i="10"/>
  <c r="S53" i="10"/>
  <c r="T53" i="10" s="1"/>
  <c r="S228" i="10"/>
  <c r="T228" i="10" s="1"/>
  <c r="S296" i="10"/>
  <c r="T296" i="10" s="1"/>
  <c r="S252" i="10"/>
  <c r="T252" i="10" s="1"/>
  <c r="U172" i="10"/>
  <c r="S285" i="10"/>
  <c r="T285" i="10" s="1"/>
  <c r="S105" i="10"/>
  <c r="T105" i="10" s="1"/>
  <c r="T110" i="10"/>
  <c r="S245" i="10"/>
  <c r="T245" i="10" s="1"/>
  <c r="S361" i="10"/>
  <c r="T361" i="10" s="1"/>
  <c r="U75" i="10"/>
  <c r="S75" i="10"/>
  <c r="T75" i="10" s="1"/>
  <c r="U362" i="10"/>
  <c r="S362" i="10"/>
  <c r="T362" i="10" s="1"/>
  <c r="U159" i="10"/>
  <c r="S159" i="10"/>
  <c r="T159" i="10" s="1"/>
  <c r="T10" i="10"/>
  <c r="T120" i="10"/>
  <c r="S265" i="10"/>
  <c r="T265" i="10" s="1"/>
  <c r="S333" i="10"/>
  <c r="T333" i="10" s="1"/>
  <c r="S93" i="10"/>
  <c r="T93" i="10" s="1"/>
  <c r="S137" i="10"/>
  <c r="T137" i="10" s="1"/>
  <c r="S27" i="10"/>
  <c r="T27" i="10" s="1"/>
  <c r="T44" i="10"/>
  <c r="S49" i="10"/>
  <c r="T49" i="10" s="1"/>
  <c r="T272" i="10"/>
  <c r="T216" i="10"/>
  <c r="S3" i="10"/>
  <c r="T3" i="10" s="1"/>
  <c r="U115" i="10"/>
  <c r="S115" i="10"/>
  <c r="T115" i="10" s="1"/>
  <c r="U177" i="10"/>
  <c r="S177" i="10"/>
  <c r="T177" i="10" s="1"/>
  <c r="T61" i="10"/>
  <c r="T94" i="10"/>
  <c r="T144" i="10"/>
  <c r="T172" i="10"/>
  <c r="U71" i="10"/>
  <c r="S71" i="10"/>
  <c r="T71" i="10" s="1"/>
  <c r="T45" i="10"/>
  <c r="T217" i="10"/>
  <c r="S23" i="10"/>
  <c r="T23" i="10" s="1"/>
  <c r="S234" i="10"/>
  <c r="T234" i="10" s="1"/>
  <c r="S301" i="10"/>
  <c r="T301" i="10" s="1"/>
  <c r="U301" i="10"/>
  <c r="S40" i="10"/>
  <c r="T40" i="10" s="1"/>
  <c r="T46" i="10"/>
  <c r="S62" i="10"/>
  <c r="T62" i="10" s="1"/>
  <c r="S106" i="10"/>
  <c r="T106" i="10" s="1"/>
  <c r="S324" i="10"/>
  <c r="T324" i="10" s="1"/>
  <c r="S190" i="10"/>
  <c r="T190" i="10" s="1"/>
  <c r="S7" i="10"/>
  <c r="T7" i="10" s="1"/>
  <c r="T2" i="10"/>
  <c r="T174" i="10"/>
  <c r="U348" i="10"/>
  <c r="S348" i="10"/>
  <c r="T348" i="10" s="1"/>
  <c r="U274" i="10"/>
  <c r="S274" i="10"/>
  <c r="T274" i="10" s="1"/>
  <c r="U203" i="10"/>
  <c r="S203" i="10"/>
  <c r="T203" i="10" s="1"/>
  <c r="T241" i="10"/>
  <c r="T269" i="10"/>
  <c r="S19" i="10"/>
  <c r="T19" i="10" s="1"/>
  <c r="S208" i="10"/>
  <c r="T208" i="10" s="1"/>
  <c r="U208" i="10"/>
  <c r="T230" i="10"/>
  <c r="U31" i="10"/>
  <c r="S31" i="10"/>
  <c r="T31" i="10" s="1"/>
  <c r="S36" i="10"/>
  <c r="T36" i="10" s="1"/>
  <c r="U36" i="10"/>
  <c r="T58" i="10"/>
  <c r="S80" i="10"/>
  <c r="T80" i="10" s="1"/>
  <c r="T102" i="10"/>
  <c r="S124" i="10"/>
  <c r="T124" i="10" s="1"/>
  <c r="T158" i="10"/>
  <c r="U102" i="10"/>
  <c r="S204" i="10"/>
  <c r="T204" i="10" s="1"/>
  <c r="U230" i="10"/>
  <c r="S270" i="10"/>
  <c r="T270" i="10" s="1"/>
  <c r="S32" i="10"/>
  <c r="T32" i="10" s="1"/>
  <c r="U58" i="10"/>
  <c r="U89" i="10"/>
  <c r="S98" i="10"/>
  <c r="T98" i="10" s="1"/>
  <c r="U120" i="10"/>
  <c r="S129" i="10"/>
  <c r="T129" i="10" s="1"/>
  <c r="U151" i="10"/>
  <c r="S151" i="10"/>
  <c r="T151" i="10" s="1"/>
  <c r="S160" i="10"/>
  <c r="T160" i="10" s="1"/>
  <c r="U186" i="10"/>
  <c r="U217" i="10"/>
  <c r="S226" i="10"/>
  <c r="T226" i="10" s="1"/>
  <c r="U248" i="10"/>
  <c r="S257" i="10"/>
  <c r="T257" i="10" s="1"/>
  <c r="S288" i="10"/>
  <c r="T288" i="10" s="1"/>
  <c r="U353" i="10"/>
  <c r="U67" i="10"/>
  <c r="S67" i="10"/>
  <c r="T67" i="10" s="1"/>
  <c r="U292" i="10"/>
  <c r="U358" i="10"/>
  <c r="S358" i="10"/>
  <c r="T358" i="10" s="1"/>
  <c r="U45" i="10"/>
  <c r="U76" i="10"/>
  <c r="U107" i="10"/>
  <c r="S107" i="10"/>
  <c r="T107" i="10" s="1"/>
  <c r="U142" i="10"/>
  <c r="U173" i="10"/>
  <c r="U329" i="10"/>
  <c r="S41" i="10"/>
  <c r="T41" i="10" s="1"/>
  <c r="U63" i="10"/>
  <c r="S63" i="10"/>
  <c r="T63" i="10" s="1"/>
  <c r="S72" i="10"/>
  <c r="T72" i="10" s="1"/>
  <c r="S138" i="10"/>
  <c r="T138" i="10" s="1"/>
  <c r="S169" i="10"/>
  <c r="T169" i="10" s="1"/>
  <c r="U191" i="10"/>
  <c r="S191" i="10"/>
  <c r="T191" i="10" s="1"/>
  <c r="S200" i="10"/>
  <c r="T200" i="10" s="1"/>
  <c r="S266" i="10"/>
  <c r="T266" i="10" s="1"/>
  <c r="S334" i="10"/>
  <c r="T334" i="10" s="1"/>
  <c r="S344" i="10"/>
  <c r="T344" i="10" s="1"/>
  <c r="S4" i="10"/>
  <c r="T4" i="10" s="1"/>
  <c r="S8" i="10"/>
  <c r="T8" i="10" s="1"/>
  <c r="S12" i="10"/>
  <c r="T12" i="10" s="1"/>
  <c r="S16" i="10"/>
  <c r="T16" i="10" s="1"/>
  <c r="S20" i="10"/>
  <c r="T20" i="10" s="1"/>
  <c r="S24" i="10"/>
  <c r="T24" i="10" s="1"/>
  <c r="S28" i="10"/>
  <c r="T28" i="10" s="1"/>
  <c r="U147" i="10"/>
  <c r="S147" i="10"/>
  <c r="T147" i="10" s="1"/>
  <c r="U59" i="10"/>
  <c r="S59" i="10"/>
  <c r="T59" i="10" s="1"/>
  <c r="S68" i="10"/>
  <c r="T68" i="10" s="1"/>
  <c r="S165" i="10"/>
  <c r="T165" i="10" s="1"/>
  <c r="U354" i="10"/>
  <c r="S354" i="10"/>
  <c r="T354" i="10" s="1"/>
  <c r="U155" i="10"/>
  <c r="S155" i="10"/>
  <c r="T155" i="10" s="1"/>
  <c r="U164" i="10"/>
  <c r="S37" i="10"/>
  <c r="T37" i="10" s="1"/>
  <c r="U187" i="10"/>
  <c r="S187" i="10"/>
  <c r="T187" i="10" s="1"/>
  <c r="S90" i="10"/>
  <c r="T90" i="10" s="1"/>
  <c r="S121" i="10"/>
  <c r="T121" i="10" s="1"/>
  <c r="U143" i="10"/>
  <c r="S143" i="10"/>
  <c r="T143" i="10" s="1"/>
  <c r="S152" i="10"/>
  <c r="T152" i="10" s="1"/>
  <c r="S218" i="10"/>
  <c r="T218" i="10" s="1"/>
  <c r="S249" i="10"/>
  <c r="T249" i="10" s="1"/>
  <c r="S280" i="10"/>
  <c r="T280" i="10" s="1"/>
  <c r="S261" i="10"/>
  <c r="T261" i="10" s="1"/>
  <c r="U111" i="10"/>
  <c r="S111" i="10"/>
  <c r="T111" i="10" s="1"/>
  <c r="U103" i="10"/>
  <c r="S103" i="10"/>
  <c r="T103" i="10" s="1"/>
  <c r="S134" i="10"/>
  <c r="T134" i="10" s="1"/>
  <c r="S196" i="10"/>
  <c r="T196" i="10" s="1"/>
  <c r="S262" i="10"/>
  <c r="T262" i="10" s="1"/>
  <c r="S293" i="10"/>
  <c r="T293" i="10" s="1"/>
  <c r="S302" i="10"/>
  <c r="T302" i="10" s="1"/>
  <c r="S316" i="10"/>
  <c r="T316" i="10" s="1"/>
  <c r="U99" i="10"/>
  <c r="S99" i="10"/>
  <c r="T99" i="10" s="1"/>
  <c r="S330" i="10"/>
  <c r="T330" i="10" s="1"/>
  <c r="S310" i="10"/>
  <c r="T310" i="10" s="1"/>
  <c r="U55" i="10"/>
  <c r="S55" i="10"/>
  <c r="T55" i="10" s="1"/>
  <c r="T139" i="10"/>
  <c r="U183" i="10"/>
  <c r="S183" i="10"/>
  <c r="T183" i="10" s="1"/>
  <c r="S42" i="10"/>
  <c r="T42" i="10" s="1"/>
  <c r="S73" i="10"/>
  <c r="T73" i="10" s="1"/>
  <c r="U95" i="10"/>
  <c r="S95" i="10"/>
  <c r="T95" i="10" s="1"/>
  <c r="S104" i="10"/>
  <c r="T104" i="10" s="1"/>
  <c r="S170" i="10"/>
  <c r="T170" i="10" s="1"/>
  <c r="S201" i="10"/>
  <c r="T201" i="10" s="1"/>
  <c r="S232" i="10"/>
  <c r="T232" i="10" s="1"/>
  <c r="S345" i="10"/>
  <c r="T345" i="10" s="1"/>
  <c r="S360" i="10"/>
  <c r="T360" i="10" s="1"/>
  <c r="S5" i="10"/>
  <c r="T5" i="10" s="1"/>
  <c r="S9" i="10"/>
  <c r="T9" i="10" s="1"/>
  <c r="S13" i="10"/>
  <c r="T13" i="10" s="1"/>
  <c r="S17" i="10"/>
  <c r="T17" i="10" s="1"/>
  <c r="S21" i="10"/>
  <c r="T21" i="10" s="1"/>
  <c r="S25" i="10"/>
  <c r="T25" i="10" s="1"/>
  <c r="S29" i="10"/>
  <c r="T29" i="10" s="1"/>
  <c r="U51" i="10"/>
  <c r="S51" i="10"/>
  <c r="T51" i="10" s="1"/>
  <c r="S60" i="10"/>
  <c r="T60" i="10" s="1"/>
  <c r="S126" i="10"/>
  <c r="T126" i="10" s="1"/>
  <c r="S157" i="10"/>
  <c r="T157" i="10" s="1"/>
  <c r="U179" i="10"/>
  <c r="S179" i="10"/>
  <c r="T179" i="10" s="1"/>
  <c r="S188" i="10"/>
  <c r="T188" i="10" s="1"/>
  <c r="S254" i="10"/>
  <c r="T254" i="10" s="1"/>
  <c r="T331" i="10"/>
  <c r="U350" i="10"/>
  <c r="S350" i="10"/>
  <c r="T350" i="10" s="1"/>
  <c r="T355" i="10"/>
  <c r="U135" i="10"/>
  <c r="S135" i="10"/>
  <c r="T135" i="10" s="1"/>
  <c r="S326" i="10"/>
  <c r="T326" i="10" s="1"/>
  <c r="S365" i="10"/>
  <c r="T365" i="10" s="1"/>
  <c r="U91" i="10"/>
  <c r="S91" i="10"/>
  <c r="T91" i="10" s="1"/>
  <c r="U47" i="10"/>
  <c r="S47" i="10"/>
  <c r="T47" i="10" s="1"/>
  <c r="U175" i="10"/>
  <c r="S175" i="10"/>
  <c r="T175" i="10" s="1"/>
  <c r="S78" i="10"/>
  <c r="T78" i="10" s="1"/>
  <c r="S109" i="10"/>
  <c r="T109" i="10" s="1"/>
  <c r="U131" i="10"/>
  <c r="S131" i="10"/>
  <c r="T131" i="10" s="1"/>
  <c r="S140" i="10"/>
  <c r="T140" i="10" s="1"/>
  <c r="S206" i="10"/>
  <c r="T206" i="10" s="1"/>
  <c r="S237" i="10"/>
  <c r="T237" i="10" s="1"/>
  <c r="S268" i="10"/>
  <c r="T268" i="10" s="1"/>
  <c r="U87" i="10"/>
  <c r="S87" i="10"/>
  <c r="T87" i="10" s="1"/>
  <c r="S162" i="10"/>
  <c r="T162" i="10" s="1"/>
  <c r="S193" i="10"/>
  <c r="T193" i="10" s="1"/>
  <c r="S341" i="10"/>
  <c r="T341" i="10" s="1"/>
  <c r="S356" i="10"/>
  <c r="T356" i="10" s="1"/>
  <c r="U43" i="10"/>
  <c r="S43" i="10"/>
  <c r="T43" i="10" s="1"/>
  <c r="S52" i="10"/>
  <c r="T52" i="10" s="1"/>
  <c r="S118" i="10"/>
  <c r="T118" i="10" s="1"/>
  <c r="S149" i="10"/>
  <c r="T149" i="10" s="1"/>
  <c r="U171" i="10"/>
  <c r="S171" i="10"/>
  <c r="T171" i="10" s="1"/>
  <c r="S180" i="10"/>
  <c r="T180" i="10" s="1"/>
  <c r="S246" i="10"/>
  <c r="T246" i="10" s="1"/>
  <c r="S277" i="10"/>
  <c r="T277" i="10" s="1"/>
  <c r="S304" i="10"/>
  <c r="T304" i="10" s="1"/>
  <c r="S313" i="10"/>
  <c r="T313" i="10" s="1"/>
  <c r="S322" i="10"/>
  <c r="T322" i="10" s="1"/>
  <c r="U346" i="10"/>
  <c r="S346" i="10"/>
  <c r="T346" i="10" s="1"/>
  <c r="U127" i="10"/>
  <c r="S127" i="10"/>
  <c r="T127" i="10" s="1"/>
  <c r="U199" i="10"/>
  <c r="S199" i="10"/>
  <c r="T199" i="10" s="1"/>
  <c r="U139" i="10"/>
  <c r="S139" i="10"/>
  <c r="U83" i="10"/>
  <c r="S83" i="10"/>
  <c r="T83" i="10" s="1"/>
  <c r="U211" i="10"/>
  <c r="S211" i="10"/>
  <c r="T211" i="10" s="1"/>
  <c r="U366" i="10"/>
  <c r="S366" i="10"/>
  <c r="T366" i="10" s="1"/>
  <c r="U195" i="10"/>
  <c r="S195" i="10"/>
  <c r="T195" i="10" s="1"/>
  <c r="U39" i="10"/>
  <c r="S39" i="10"/>
  <c r="T39" i="10" s="1"/>
  <c r="U167" i="10"/>
  <c r="S167" i="10"/>
  <c r="T167" i="10" s="1"/>
  <c r="S352" i="10"/>
  <c r="T352" i="10" s="1"/>
  <c r="U133" i="10"/>
  <c r="U123" i="10"/>
  <c r="S123" i="10"/>
  <c r="T123" i="10" s="1"/>
  <c r="T207" i="10"/>
  <c r="T323" i="10"/>
  <c r="S57" i="10"/>
  <c r="T57" i="10" s="1"/>
  <c r="U79" i="10"/>
  <c r="S79" i="10"/>
  <c r="T79" i="10" s="1"/>
  <c r="S88" i="10"/>
  <c r="T88" i="10" s="1"/>
  <c r="S154" i="10"/>
  <c r="T154" i="10" s="1"/>
  <c r="S282" i="10"/>
  <c r="T282" i="10" s="1"/>
  <c r="U35" i="10"/>
  <c r="S35" i="10"/>
  <c r="T35" i="10" s="1"/>
  <c r="U163" i="10"/>
  <c r="S163" i="10"/>
  <c r="T163" i="10" s="1"/>
  <c r="U342" i="10"/>
  <c r="S342" i="10"/>
  <c r="T342" i="10" s="1"/>
  <c r="S338" i="10"/>
  <c r="T338" i="10" s="1"/>
  <c r="S185" i="10"/>
  <c r="T185" i="10" s="1"/>
  <c r="U207" i="10"/>
  <c r="S207" i="10"/>
  <c r="S216" i="10"/>
  <c r="U119" i="10"/>
  <c r="S119" i="10"/>
  <c r="T119" i="10" s="1"/>
  <c r="S215" i="10"/>
  <c r="T215" i="10" s="1"/>
  <c r="S219" i="10"/>
  <c r="T219" i="10" s="1"/>
  <c r="S223" i="10"/>
  <c r="T223" i="10" s="1"/>
  <c r="S227" i="10"/>
  <c r="T227" i="10" s="1"/>
  <c r="S231" i="10"/>
  <c r="T231" i="10" s="1"/>
  <c r="S235" i="10"/>
  <c r="T235" i="10" s="1"/>
  <c r="S239" i="10"/>
  <c r="T239" i="10" s="1"/>
  <c r="S243" i="10"/>
  <c r="T243" i="10" s="1"/>
  <c r="S247" i="10"/>
  <c r="T247" i="10" s="1"/>
  <c r="S251" i="10"/>
  <c r="T251" i="10" s="1"/>
  <c r="S255" i="10"/>
  <c r="T255" i="10" s="1"/>
  <c r="S259" i="10"/>
  <c r="T259" i="10" s="1"/>
  <c r="S263" i="10"/>
  <c r="T263" i="10" s="1"/>
  <c r="S267" i="10"/>
  <c r="T267" i="10" s="1"/>
  <c r="S271" i="10"/>
  <c r="T271" i="10" s="1"/>
  <c r="S275" i="10"/>
  <c r="T275" i="10" s="1"/>
  <c r="S279" i="10"/>
  <c r="T279" i="10" s="1"/>
  <c r="S283" i="10"/>
  <c r="T283" i="10" s="1"/>
  <c r="S287" i="10"/>
  <c r="T287" i="10" s="1"/>
  <c r="S291" i="10"/>
  <c r="T291" i="10" s="1"/>
  <c r="S295" i="10"/>
  <c r="T295" i="10" s="1"/>
  <c r="S299" i="10"/>
  <c r="T299" i="10" s="1"/>
  <c r="S303" i="10"/>
  <c r="T303" i="10" s="1"/>
  <c r="S307" i="10"/>
  <c r="T307" i="10" s="1"/>
  <c r="S311" i="10"/>
  <c r="T311" i="10" s="1"/>
  <c r="S315" i="10"/>
  <c r="T315" i="10" s="1"/>
  <c r="S319" i="10"/>
  <c r="T319" i="10" s="1"/>
  <c r="S323" i="10"/>
  <c r="S327" i="10"/>
  <c r="T327" i="10" s="1"/>
  <c r="S331" i="10"/>
  <c r="S335" i="10"/>
  <c r="T335" i="10" s="1"/>
  <c r="S339" i="10"/>
  <c r="T339" i="10" s="1"/>
  <c r="S343" i="10"/>
  <c r="T343" i="10" s="1"/>
  <c r="S347" i="10"/>
  <c r="T347" i="10" s="1"/>
  <c r="S351" i="10"/>
  <c r="T351" i="10" s="1"/>
  <c r="S355" i="10"/>
  <c r="S359" i="10"/>
  <c r="T359" i="10" s="1"/>
  <c r="S363" i="10"/>
  <c r="T363" i="10" s="1"/>
  <c r="O28" i="5"/>
  <c r="O118" i="5"/>
  <c r="O80" i="5"/>
  <c r="O302" i="5"/>
  <c r="O278" i="5"/>
  <c r="O113" i="5"/>
  <c r="O14" i="5"/>
  <c r="O230" i="5"/>
  <c r="O297" i="5"/>
  <c r="O288" i="5"/>
  <c r="O41" i="5"/>
  <c r="O8" i="5"/>
  <c r="O242" i="5"/>
  <c r="O110" i="5"/>
  <c r="O103" i="5"/>
  <c r="O117" i="5"/>
  <c r="O134" i="5"/>
  <c r="O168" i="5"/>
  <c r="O62" i="5"/>
  <c r="O22" i="5"/>
  <c r="O49" i="5"/>
  <c r="O153" i="5"/>
  <c r="O348" i="5"/>
  <c r="O254" i="5"/>
  <c r="O282" i="5"/>
  <c r="O32" i="5"/>
  <c r="O85" i="5"/>
  <c r="O312" i="5"/>
  <c r="O180" i="5"/>
  <c r="O252" i="5"/>
  <c r="O218" i="5"/>
  <c r="O25" i="5"/>
  <c r="O92" i="5"/>
  <c r="O17" i="5"/>
  <c r="O276" i="5"/>
  <c r="O314" i="5"/>
  <c r="O156" i="5"/>
  <c r="O26" i="5"/>
  <c r="O182" i="5"/>
  <c r="O31" i="5"/>
  <c r="O19" i="5"/>
  <c r="P208" i="5"/>
  <c r="N208" i="5"/>
  <c r="O208" i="5" s="1"/>
  <c r="P256" i="5"/>
  <c r="N256" i="5"/>
  <c r="O256" i="5" s="1"/>
  <c r="O305" i="5"/>
  <c r="P338" i="5"/>
  <c r="N338" i="5"/>
  <c r="O338" i="5" s="1"/>
  <c r="N46" i="5"/>
  <c r="O46" i="5" s="1"/>
  <c r="N54" i="5"/>
  <c r="O54" i="5" s="1"/>
  <c r="N64" i="5"/>
  <c r="O64" i="5" s="1"/>
  <c r="N77" i="5"/>
  <c r="O77" i="5" s="1"/>
  <c r="N82" i="5"/>
  <c r="O82" i="5" s="1"/>
  <c r="N90" i="5"/>
  <c r="O90" i="5" s="1"/>
  <c r="N100" i="5"/>
  <c r="O100" i="5" s="1"/>
  <c r="N108" i="5"/>
  <c r="O108" i="5" s="1"/>
  <c r="N125" i="5"/>
  <c r="O125" i="5" s="1"/>
  <c r="P142" i="5"/>
  <c r="N142" i="5"/>
  <c r="O142" i="5" s="1"/>
  <c r="O146" i="5"/>
  <c r="O163" i="5"/>
  <c r="N177" i="5"/>
  <c r="O177" i="5" s="1"/>
  <c r="N179" i="5"/>
  <c r="O179" i="5" s="1"/>
  <c r="N225" i="5"/>
  <c r="O225" i="5" s="1"/>
  <c r="N227" i="5"/>
  <c r="O227" i="5" s="1"/>
  <c r="N273" i="5"/>
  <c r="O273" i="5" s="1"/>
  <c r="N275" i="5"/>
  <c r="N135" i="5"/>
  <c r="O135" i="5" s="1"/>
  <c r="P157" i="5"/>
  <c r="N157" i="5"/>
  <c r="O157" i="5" s="1"/>
  <c r="N165" i="5"/>
  <c r="O165" i="5" s="1"/>
  <c r="N167" i="5"/>
  <c r="O167" i="5" s="1"/>
  <c r="P206" i="5"/>
  <c r="P254" i="5"/>
  <c r="N59" i="5"/>
  <c r="O59" i="5" s="1"/>
  <c r="N43" i="5"/>
  <c r="O43" i="5" s="1"/>
  <c r="N105" i="5"/>
  <c r="O105" i="5" s="1"/>
  <c r="N137" i="5"/>
  <c r="O137" i="5" s="1"/>
  <c r="P144" i="5"/>
  <c r="N144" i="5"/>
  <c r="O144" i="5" s="1"/>
  <c r="P148" i="5"/>
  <c r="N148" i="5"/>
  <c r="O148" i="5" s="1"/>
  <c r="N150" i="5"/>
  <c r="O150" i="5" s="1"/>
  <c r="P196" i="5"/>
  <c r="N196" i="5"/>
  <c r="O196" i="5" s="1"/>
  <c r="O236" i="5"/>
  <c r="P244" i="5"/>
  <c r="N244" i="5"/>
  <c r="O244" i="5" s="1"/>
  <c r="P290" i="5"/>
  <c r="P299" i="5"/>
  <c r="N299" i="5"/>
  <c r="O299" i="5" s="1"/>
  <c r="N16" i="5"/>
  <c r="O16" i="5" s="1"/>
  <c r="P41" i="5"/>
  <c r="N51" i="5"/>
  <c r="O51" i="5" s="1"/>
  <c r="N56" i="5"/>
  <c r="O56" i="5" s="1"/>
  <c r="N61" i="5"/>
  <c r="O61" i="5" s="1"/>
  <c r="N79" i="5"/>
  <c r="O79" i="5" s="1"/>
  <c r="N87" i="5"/>
  <c r="O87" i="5" s="1"/>
  <c r="N97" i="5"/>
  <c r="O97" i="5" s="1"/>
  <c r="N4" i="5"/>
  <c r="O4" i="5" s="1"/>
  <c r="N7" i="5"/>
  <c r="O7" i="5" s="1"/>
  <c r="N10" i="5"/>
  <c r="O10" i="5" s="1"/>
  <c r="N13" i="5"/>
  <c r="O13" i="5" s="1"/>
  <c r="P19" i="5"/>
  <c r="N27" i="5"/>
  <c r="O27" i="5" s="1"/>
  <c r="P115" i="5"/>
  <c r="P120" i="5"/>
  <c r="P122" i="5"/>
  <c r="N122" i="5"/>
  <c r="O122" i="5" s="1"/>
  <c r="N132" i="5"/>
  <c r="O132" i="5" s="1"/>
  <c r="O209" i="5"/>
  <c r="N213" i="5"/>
  <c r="O213" i="5" s="1"/>
  <c r="N215" i="5"/>
  <c r="O215" i="5" s="1"/>
  <c r="O257" i="5"/>
  <c r="N261" i="5"/>
  <c r="O261" i="5" s="1"/>
  <c r="N263" i="5"/>
  <c r="O263" i="5" s="1"/>
  <c r="P314" i="5"/>
  <c r="P350" i="5"/>
  <c r="N350" i="5"/>
  <c r="O350" i="5" s="1"/>
  <c r="P38" i="5"/>
  <c r="P74" i="5"/>
  <c r="O154" i="5"/>
  <c r="P194" i="5"/>
  <c r="O232" i="5"/>
  <c r="P242" i="5"/>
  <c r="O293" i="5"/>
  <c r="N36" i="5"/>
  <c r="P22" i="5"/>
  <c r="P139" i="5"/>
  <c r="N139" i="5"/>
  <c r="O139" i="5" s="1"/>
  <c r="P184" i="5"/>
  <c r="N184" i="5"/>
  <c r="O184" i="5" s="1"/>
  <c r="P232" i="5"/>
  <c r="N232" i="5"/>
  <c r="P118" i="5"/>
  <c r="N18" i="5"/>
  <c r="O18" i="5" s="1"/>
  <c r="N29" i="5"/>
  <c r="O29" i="5" s="1"/>
  <c r="N37" i="5"/>
  <c r="O37" i="5" s="1"/>
  <c r="N45" i="5"/>
  <c r="O45" i="5" s="1"/>
  <c r="N50" i="5"/>
  <c r="O50" i="5" s="1"/>
  <c r="N55" i="5"/>
  <c r="O55" i="5" s="1"/>
  <c r="N63" i="5"/>
  <c r="O63" i="5" s="1"/>
  <c r="N68" i="5"/>
  <c r="O68" i="5" s="1"/>
  <c r="N73" i="5"/>
  <c r="O73" i="5" s="1"/>
  <c r="N81" i="5"/>
  <c r="O81" i="5" s="1"/>
  <c r="N86" i="5"/>
  <c r="O86" i="5" s="1"/>
  <c r="N91" i="5"/>
  <c r="O91" i="5" s="1"/>
  <c r="O96" i="5"/>
  <c r="N99" i="5"/>
  <c r="O99" i="5" s="1"/>
  <c r="N109" i="5"/>
  <c r="O109" i="5" s="1"/>
  <c r="O114" i="5"/>
  <c r="P124" i="5"/>
  <c r="N126" i="5"/>
  <c r="O126" i="5" s="1"/>
  <c r="P172" i="5"/>
  <c r="N172" i="5"/>
  <c r="O172" i="5" s="1"/>
  <c r="O197" i="5"/>
  <c r="N201" i="5"/>
  <c r="O201" i="5" s="1"/>
  <c r="N203" i="5"/>
  <c r="O203" i="5" s="1"/>
  <c r="N249" i="5"/>
  <c r="O249" i="5" s="1"/>
  <c r="N251" i="5"/>
  <c r="O251" i="5" s="1"/>
  <c r="P145" i="5"/>
  <c r="N145" i="5"/>
  <c r="O145" i="5" s="1"/>
  <c r="P160" i="5"/>
  <c r="N160" i="5"/>
  <c r="O160" i="5" s="1"/>
  <c r="P182" i="5"/>
  <c r="P230" i="5"/>
  <c r="P278" i="5"/>
  <c r="P287" i="5"/>
  <c r="N287" i="5"/>
  <c r="O287" i="5" s="1"/>
  <c r="P326" i="5"/>
  <c r="N326" i="5"/>
  <c r="O326" i="5" s="1"/>
  <c r="P362" i="5"/>
  <c r="N362" i="5"/>
  <c r="O362" i="5" s="1"/>
  <c r="N72" i="5"/>
  <c r="O72" i="5" s="1"/>
  <c r="N33" i="5"/>
  <c r="O33" i="5" s="1"/>
  <c r="N69" i="5"/>
  <c r="O69" i="5" s="1"/>
  <c r="N23" i="5"/>
  <c r="O23" i="5" s="1"/>
  <c r="N34" i="5"/>
  <c r="O34" i="5" s="1"/>
  <c r="N47" i="5"/>
  <c r="O47" i="5" s="1"/>
  <c r="N70" i="5"/>
  <c r="O70" i="5" s="1"/>
  <c r="N78" i="5"/>
  <c r="O78" i="5" s="1"/>
  <c r="P149" i="5"/>
  <c r="N149" i="5"/>
  <c r="O149" i="5" s="1"/>
  <c r="P220" i="5"/>
  <c r="N220" i="5"/>
  <c r="O220" i="5" s="1"/>
  <c r="P268" i="5"/>
  <c r="N268" i="5"/>
  <c r="O268" i="5" s="1"/>
  <c r="P311" i="5"/>
  <c r="N311" i="5"/>
  <c r="O311" i="5" s="1"/>
  <c r="N30" i="5"/>
  <c r="O30" i="5" s="1"/>
  <c r="N128" i="5"/>
  <c r="O128" i="5" s="1"/>
  <c r="O155" i="5"/>
  <c r="N189" i="5"/>
  <c r="O189" i="5" s="1"/>
  <c r="N191" i="5"/>
  <c r="O191" i="5" s="1"/>
  <c r="N237" i="5"/>
  <c r="O237" i="5" s="1"/>
  <c r="N239" i="5"/>
  <c r="O239" i="5" s="1"/>
  <c r="N285" i="5"/>
  <c r="O285" i="5" s="1"/>
  <c r="O296" i="5"/>
  <c r="P302" i="5"/>
  <c r="O365" i="5"/>
  <c r="N42" i="5"/>
  <c r="O42" i="5" s="1"/>
  <c r="N52" i="5"/>
  <c r="O52" i="5" s="1"/>
  <c r="O36" i="5"/>
  <c r="N39" i="5"/>
  <c r="O39" i="5" s="1"/>
  <c r="N57" i="5"/>
  <c r="O57" i="5" s="1"/>
  <c r="N75" i="5"/>
  <c r="O75" i="5" s="1"/>
  <c r="P121" i="5"/>
  <c r="O173" i="5"/>
  <c r="P218" i="5"/>
  <c r="P266" i="5"/>
  <c r="O275" i="5"/>
  <c r="N309" i="5"/>
  <c r="O309" i="5" s="1"/>
  <c r="P163" i="5"/>
  <c r="N163" i="5"/>
  <c r="P175" i="5"/>
  <c r="N175" i="5"/>
  <c r="O175" i="5" s="1"/>
  <c r="P187" i="5"/>
  <c r="N187" i="5"/>
  <c r="O187" i="5" s="1"/>
  <c r="P199" i="5"/>
  <c r="N199" i="5"/>
  <c r="O199" i="5" s="1"/>
  <c r="P211" i="5"/>
  <c r="N211" i="5"/>
  <c r="O211" i="5" s="1"/>
  <c r="P223" i="5"/>
  <c r="N223" i="5"/>
  <c r="O223" i="5" s="1"/>
  <c r="P235" i="5"/>
  <c r="N235" i="5"/>
  <c r="O235" i="5" s="1"/>
  <c r="P247" i="5"/>
  <c r="N247" i="5"/>
  <c r="O247" i="5" s="1"/>
  <c r="P259" i="5"/>
  <c r="N259" i="5"/>
  <c r="O259" i="5" s="1"/>
  <c r="P271" i="5"/>
  <c r="N271" i="5"/>
  <c r="O271" i="5" s="1"/>
  <c r="P283" i="5"/>
  <c r="N283" i="5"/>
  <c r="O283" i="5" s="1"/>
  <c r="P295" i="5"/>
  <c r="N295" i="5"/>
  <c r="O295" i="5" s="1"/>
  <c r="P280" i="5"/>
  <c r="N280" i="5"/>
  <c r="O280" i="5" s="1"/>
  <c r="P292" i="5"/>
  <c r="N292" i="5"/>
  <c r="O292" i="5" s="1"/>
  <c r="N323" i="5"/>
  <c r="O323" i="5" s="1"/>
  <c r="N335" i="5"/>
  <c r="O335" i="5" s="1"/>
  <c r="N347" i="5"/>
  <c r="O347" i="5" s="1"/>
  <c r="N359" i="5"/>
  <c r="O359" i="5" s="1"/>
  <c r="O229" i="5"/>
  <c r="N306" i="5"/>
  <c r="O306" i="5" s="1"/>
  <c r="N318" i="5"/>
  <c r="O318" i="5" s="1"/>
  <c r="N330" i="5"/>
  <c r="O330" i="5" s="1"/>
  <c r="N342" i="5"/>
  <c r="O342" i="5" s="1"/>
  <c r="N354" i="5"/>
  <c r="O354" i="5" s="1"/>
  <c r="P169" i="5"/>
  <c r="N169" i="5"/>
  <c r="O169" i="5" s="1"/>
  <c r="P181" i="5"/>
  <c r="N181" i="5"/>
  <c r="O181" i="5" s="1"/>
  <c r="N188" i="5"/>
  <c r="O188" i="5" s="1"/>
  <c r="P193" i="5"/>
  <c r="N193" i="5"/>
  <c r="O193" i="5" s="1"/>
  <c r="N200" i="5"/>
  <c r="O200" i="5" s="1"/>
  <c r="P205" i="5"/>
  <c r="N205" i="5"/>
  <c r="O205" i="5" s="1"/>
  <c r="N212" i="5"/>
  <c r="O212" i="5" s="1"/>
  <c r="P217" i="5"/>
  <c r="N217" i="5"/>
  <c r="O217" i="5" s="1"/>
  <c r="N224" i="5"/>
  <c r="O224" i="5" s="1"/>
  <c r="P229" i="5"/>
  <c r="N229" i="5"/>
  <c r="N236" i="5"/>
  <c r="P241" i="5"/>
  <c r="N241" i="5"/>
  <c r="O241" i="5" s="1"/>
  <c r="N248" i="5"/>
  <c r="O248" i="5" s="1"/>
  <c r="P253" i="5"/>
  <c r="N253" i="5"/>
  <c r="O253" i="5" s="1"/>
  <c r="N260" i="5"/>
  <c r="O260" i="5" s="1"/>
  <c r="P265" i="5"/>
  <c r="N265" i="5"/>
  <c r="O265" i="5" s="1"/>
  <c r="N272" i="5"/>
  <c r="O272" i="5" s="1"/>
  <c r="P277" i="5"/>
  <c r="N277" i="5"/>
  <c r="O277" i="5" s="1"/>
  <c r="N284" i="5"/>
  <c r="O284" i="5" s="1"/>
  <c r="P289" i="5"/>
  <c r="N289" i="5"/>
  <c r="O289" i="5" s="1"/>
  <c r="N296" i="5"/>
  <c r="N308" i="5"/>
  <c r="O308" i="5" s="1"/>
  <c r="N320" i="5"/>
  <c r="O320" i="5" s="1"/>
  <c r="N332" i="5"/>
  <c r="O332" i="5" s="1"/>
  <c r="N344" i="5"/>
  <c r="O344" i="5" s="1"/>
  <c r="N356" i="5"/>
  <c r="O356" i="5" s="1"/>
  <c r="P154" i="5"/>
  <c r="N154" i="5"/>
  <c r="N159" i="5"/>
  <c r="O159" i="5" s="1"/>
  <c r="N171" i="5"/>
  <c r="O171" i="5" s="1"/>
  <c r="N183" i="5"/>
  <c r="O183" i="5" s="1"/>
  <c r="N195" i="5"/>
  <c r="O195" i="5" s="1"/>
  <c r="N207" i="5"/>
  <c r="O207" i="5" s="1"/>
  <c r="N219" i="5"/>
  <c r="O219" i="5" s="1"/>
  <c r="N231" i="5"/>
  <c r="O231" i="5" s="1"/>
  <c r="N243" i="5"/>
  <c r="O243" i="5" s="1"/>
  <c r="N255" i="5"/>
  <c r="O255" i="5" s="1"/>
  <c r="N267" i="5"/>
  <c r="O267" i="5" s="1"/>
  <c r="N279" i="5"/>
  <c r="O279" i="5" s="1"/>
  <c r="N291" i="5"/>
  <c r="O291" i="5" s="1"/>
  <c r="N303" i="5"/>
  <c r="O303" i="5" s="1"/>
  <c r="N315" i="5"/>
  <c r="O315" i="5" s="1"/>
  <c r="N327" i="5"/>
  <c r="O327" i="5" s="1"/>
  <c r="N339" i="5"/>
  <c r="O339" i="5" s="1"/>
  <c r="N351" i="5"/>
  <c r="O351" i="5" s="1"/>
  <c r="N363" i="5"/>
  <c r="O363" i="5" s="1"/>
  <c r="P136" i="5"/>
  <c r="P166" i="5"/>
  <c r="N166" i="5"/>
  <c r="O166" i="5" s="1"/>
  <c r="P178" i="5"/>
  <c r="N178" i="5"/>
  <c r="O178" i="5" s="1"/>
  <c r="P190" i="5"/>
  <c r="N190" i="5"/>
  <c r="O190" i="5" s="1"/>
  <c r="P202" i="5"/>
  <c r="N202" i="5"/>
  <c r="O202" i="5" s="1"/>
  <c r="P214" i="5"/>
  <c r="N214" i="5"/>
  <c r="O214" i="5" s="1"/>
  <c r="P226" i="5"/>
  <c r="N226" i="5"/>
  <c r="O226" i="5" s="1"/>
  <c r="P238" i="5"/>
  <c r="N238" i="5"/>
  <c r="O238" i="5" s="1"/>
  <c r="P250" i="5"/>
  <c r="N250" i="5"/>
  <c r="O250" i="5" s="1"/>
  <c r="P262" i="5"/>
  <c r="N262" i="5"/>
  <c r="O262" i="5" s="1"/>
  <c r="P274" i="5"/>
  <c r="N274" i="5"/>
  <c r="O274" i="5" s="1"/>
  <c r="P286" i="5"/>
  <c r="N286" i="5"/>
  <c r="O286" i="5" s="1"/>
  <c r="P298" i="5"/>
  <c r="N298" i="5"/>
  <c r="O298" i="5" s="1"/>
  <c r="P151" i="5"/>
  <c r="N151" i="5"/>
  <c r="O151" i="5" s="1"/>
  <c r="N301" i="5"/>
  <c r="O301" i="5" s="1"/>
  <c r="N304" i="5"/>
  <c r="O304" i="5" s="1"/>
  <c r="N307" i="5"/>
  <c r="O307" i="5" s="1"/>
  <c r="N310" i="5"/>
  <c r="O310" i="5" s="1"/>
  <c r="N313" i="5"/>
  <c r="O313" i="5" s="1"/>
  <c r="N316" i="5"/>
  <c r="O316" i="5" s="1"/>
  <c r="N319" i="5"/>
  <c r="O319" i="5" s="1"/>
  <c r="N322" i="5"/>
  <c r="O322" i="5" s="1"/>
  <c r="N325" i="5"/>
  <c r="O325" i="5" s="1"/>
  <c r="N328" i="5"/>
  <c r="O328" i="5" s="1"/>
  <c r="N331" i="5"/>
  <c r="O331" i="5" s="1"/>
  <c r="N334" i="5"/>
  <c r="O334" i="5" s="1"/>
  <c r="N337" i="5"/>
  <c r="O337" i="5" s="1"/>
  <c r="N340" i="5"/>
  <c r="O340" i="5" s="1"/>
  <c r="N343" i="5"/>
  <c r="O343" i="5" s="1"/>
  <c r="N346" i="5"/>
  <c r="O346" i="5" s="1"/>
  <c r="N349" i="5"/>
  <c r="O349" i="5" s="1"/>
  <c r="N352" i="5"/>
  <c r="O352" i="5" s="1"/>
  <c r="N355" i="5"/>
  <c r="O355" i="5" s="1"/>
  <c r="N358" i="5"/>
  <c r="O358" i="5" s="1"/>
  <c r="N361" i="5"/>
  <c r="O361" i="5" s="1"/>
  <c r="N364" i="5"/>
  <c r="O364" i="5" s="1"/>
</calcChain>
</file>

<file path=xl/sharedStrings.xml><?xml version="1.0" encoding="utf-8"?>
<sst xmlns="http://schemas.openxmlformats.org/spreadsheetml/2006/main" count="2533" uniqueCount="78">
  <si>
    <t>Date</t>
  </si>
  <si>
    <t>Day</t>
  </si>
  <si>
    <t>Temperature</t>
  </si>
  <si>
    <t>Rainfall</t>
  </si>
  <si>
    <t>Flyers</t>
  </si>
  <si>
    <t>Price</t>
  </si>
  <si>
    <t>Sales</t>
  </si>
  <si>
    <t>Sunday</t>
  </si>
  <si>
    <t>Monday</t>
  </si>
  <si>
    <t>Tuesday</t>
  </si>
  <si>
    <t>Wednesday</t>
  </si>
  <si>
    <t>Thursday</t>
  </si>
  <si>
    <t>Friday</t>
  </si>
  <si>
    <t>Saturday</t>
  </si>
  <si>
    <t>Varible</t>
  </si>
  <si>
    <t>Type</t>
  </si>
  <si>
    <t>String</t>
  </si>
  <si>
    <t>Float</t>
  </si>
  <si>
    <t>Integer</t>
  </si>
  <si>
    <t>Description/format</t>
  </si>
  <si>
    <t>Range</t>
  </si>
  <si>
    <t>Average</t>
  </si>
  <si>
    <t>Combination of : a-z, A-Z; spcial characters, and numbers</t>
  </si>
  <si>
    <t>Combination of numbers with decimals</t>
  </si>
  <si>
    <t>Combination of numbers</t>
  </si>
  <si>
    <t>Month</t>
  </si>
  <si>
    <t>RainfallCategory</t>
  </si>
  <si>
    <t>Score</t>
  </si>
  <si>
    <t>Flyer</t>
  </si>
  <si>
    <t>High</t>
  </si>
  <si>
    <t>Med</t>
  </si>
  <si>
    <t>Low</t>
  </si>
  <si>
    <t>FlyerSuccess</t>
  </si>
  <si>
    <t>Target</t>
  </si>
  <si>
    <t>Quota</t>
  </si>
  <si>
    <t>OverallPerformance</t>
  </si>
  <si>
    <t>MadeQuota</t>
  </si>
  <si>
    <t>FlyerScore</t>
  </si>
  <si>
    <t>Revenue</t>
  </si>
  <si>
    <t>FlyerSuccessScore</t>
  </si>
  <si>
    <t>Overallperformance</t>
  </si>
  <si>
    <t>Description</t>
  </si>
  <si>
    <t>string</t>
  </si>
  <si>
    <t>float</t>
  </si>
  <si>
    <t>integer</t>
  </si>
  <si>
    <t>min</t>
  </si>
  <si>
    <t>max</t>
  </si>
  <si>
    <t>range</t>
  </si>
  <si>
    <t>Max</t>
  </si>
  <si>
    <t>average</t>
  </si>
  <si>
    <t>How many times was the quota made?</t>
  </si>
  <si>
    <t>Row Labels</t>
  </si>
  <si>
    <t>January</t>
  </si>
  <si>
    <t>February</t>
  </si>
  <si>
    <t>March</t>
  </si>
  <si>
    <t>April</t>
  </si>
  <si>
    <t>May</t>
  </si>
  <si>
    <t>June</t>
  </si>
  <si>
    <t>July</t>
  </si>
  <si>
    <t>August</t>
  </si>
  <si>
    <t>September</t>
  </si>
  <si>
    <t>October</t>
  </si>
  <si>
    <t>November</t>
  </si>
  <si>
    <t>December</t>
  </si>
  <si>
    <t>Grand Total</t>
  </si>
  <si>
    <t>Revenue per Month</t>
  </si>
  <si>
    <t>Sum of Target</t>
  </si>
  <si>
    <t>LKPI</t>
  </si>
  <si>
    <t>Total Sales</t>
  </si>
  <si>
    <t>Sales to Target Ratio</t>
  </si>
  <si>
    <t>Lemonade Sales - Ends of Year Dashboard</t>
  </si>
  <si>
    <t>250 Characters</t>
  </si>
  <si>
    <t>61-80</t>
  </si>
  <si>
    <t>0-35</t>
  </si>
  <si>
    <t>36-60</t>
  </si>
  <si>
    <t>Parse</t>
  </si>
  <si>
    <t>Target per Month</t>
  </si>
  <si>
    <t xml:space="preserve">Number of records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</si>
</sst>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44" formatCode="_(&quot;$&quot;* #,##0.00_);_(&quot;$&quot;* \(#,##0.00\);_(&quot;$&quot;* &quot;-&quot;??_);_(@_)"/>
  </numFmts>
  <fonts count="23">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22"/>
      <color rgb="FFFFC000"/>
      <name val="Calibri (Body)"/>
    </font>
    <font>
      <sz val="8"/>
      <name val="Calibri"/>
      <family val="2"/>
      <scheme val="minor"/>
    </font>
    <font>
      <b/>
      <sz val="16"/>
      <color theme="1"/>
      <name val="Calibri"/>
      <family val="2"/>
      <scheme val="minor"/>
    </font>
    <font>
      <b/>
      <u/>
      <sz val="16"/>
      <color theme="1"/>
      <name val="Calibri"/>
      <family val="2"/>
      <scheme val="minor"/>
    </font>
    <font>
      <sz val="10"/>
      <color theme="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24">
    <xf numFmtId="0" fontId="0" fillId="0" borderId="0" xfId="0"/>
    <xf numFmtId="14" fontId="0" fillId="0" borderId="0" xfId="0" applyNumberFormat="1"/>
    <xf numFmtId="0" fontId="0" fillId="0" borderId="0" xfId="0" applyAlignment="1">
      <alignment horizontal="right"/>
    </xf>
    <xf numFmtId="14" fontId="0" fillId="0" borderId="0" xfId="0" applyNumberFormat="1" applyAlignment="1">
      <alignment horizontal="right"/>
    </xf>
    <xf numFmtId="44" fontId="0" fillId="0" borderId="0" xfId="42" applyFont="1"/>
    <xf numFmtId="6" fontId="0" fillId="0" borderId="0" xfId="0" applyNumberFormat="1"/>
    <xf numFmtId="44" fontId="0" fillId="0" borderId="0" xfId="0" applyNumberFormat="1"/>
    <xf numFmtId="0" fontId="16" fillId="0" borderId="0" xfId="0" applyFont="1"/>
    <xf numFmtId="0" fontId="0" fillId="0" borderId="0" xfId="0" applyAlignment="1">
      <alignment horizontal="left"/>
    </xf>
    <xf numFmtId="49" fontId="0" fillId="0" borderId="0" xfId="0" applyNumberFormat="1" applyAlignment="1">
      <alignment horizontal="right"/>
    </xf>
    <xf numFmtId="16" fontId="0" fillId="0" borderId="0" xfId="0" applyNumberFormat="1" applyAlignment="1">
      <alignment horizontal="right"/>
    </xf>
    <xf numFmtId="0" fontId="0" fillId="0" borderId="0" xfId="42" applyNumberFormat="1" applyFont="1"/>
    <xf numFmtId="49" fontId="0" fillId="0" borderId="0" xfId="42" applyNumberFormat="1" applyFont="1"/>
    <xf numFmtId="0" fontId="0" fillId="0" borderId="0" xfId="0" pivotButton="1"/>
    <xf numFmtId="0" fontId="20" fillId="0" borderId="0" xfId="0" applyFont="1"/>
    <xf numFmtId="44" fontId="20" fillId="0" borderId="0" xfId="0" applyNumberFormat="1" applyFont="1" applyAlignment="1">
      <alignment horizontal="left"/>
    </xf>
    <xf numFmtId="10" fontId="20" fillId="0" borderId="0" xfId="43" applyNumberFormat="1" applyFont="1"/>
    <xf numFmtId="44" fontId="20" fillId="0" borderId="0" xfId="42" applyFont="1"/>
    <xf numFmtId="0" fontId="21" fillId="0" borderId="0" xfId="0" applyFont="1"/>
    <xf numFmtId="44" fontId="21" fillId="0" borderId="0" xfId="42" applyFont="1"/>
    <xf numFmtId="44" fontId="21" fillId="0" borderId="0" xfId="0" applyNumberFormat="1" applyFont="1" applyAlignment="1">
      <alignment horizontal="left"/>
    </xf>
    <xf numFmtId="10" fontId="21" fillId="0" borderId="0" xfId="43" applyNumberFormat="1" applyFont="1"/>
    <xf numFmtId="0" fontId="18" fillId="0" borderId="0" xfId="0" applyFont="1" applyAlignment="1">
      <alignment horizontal="center" vertical="center"/>
    </xf>
    <xf numFmtId="0" fontId="22" fillId="0" borderId="0" xfId="0" applyFont="1"/>
  </cellXfs>
  <cellStyles count="44">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xfId="42" builtinId="4"/>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Percent" xfId="43" builtinId="5"/>
    <cellStyle name="Title" xfId="1" builtinId="15" customBuiltin="1"/>
    <cellStyle name="Total" xfId="17" builtinId="25" customBuiltin="1"/>
    <cellStyle name="Warning Text" xfId="14" builtinId="11" customBuiltin="1"/>
  </cellStyles>
  <dxfs count="27">
    <dxf>
      <alignment horizontal="right" vertical="bottom" textRotation="0" wrapText="0" indent="0" justifyLastLine="0" shrinkToFit="0" readingOrder="0"/>
    </dxf>
    <dxf>
      <alignment horizontal="right" vertical="bottom" textRotation="0" wrapText="0" indent="0" justifyLastLine="0" shrinkToFit="0" readingOrder="0"/>
    </dxf>
    <dxf>
      <alignment horizontal="righ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dxf>
    <dxf>
      <numFmt numFmtId="34" formatCode="_(&quot;$&quot;* #,##0.00_);_(&quot;$&quot;* \(#,##0.00\);_(&quot;$&quot;* &quot;-&quot;??_);_(@_)"/>
    </dxf>
    <dxf>
      <numFmt numFmtId="0" formatCode="General"/>
    </dxf>
    <dxf>
      <numFmt numFmtId="0" formatCode="General"/>
    </dxf>
    <dxf>
      <numFmt numFmtId="0" formatCode="General"/>
    </dxf>
    <dxf>
      <numFmt numFmtId="19" formatCode="m/d/yyyy"/>
      <alignment horizontal="right" vertical="bottom" textRotation="0" wrapText="0" indent="0" justifyLastLine="0" shrinkToFit="0" readingOrder="0"/>
    </dxf>
    <dxf>
      <alignment horizontal="righ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dxf>
    <dxf>
      <numFmt numFmtId="34" formatCode="_(&quot;$&quot;* #,##0.00_);_(&quot;$&quot;* \(#,##0.00\);_(&quot;$&quot;* &quot;-&quot;??_);_(@_)"/>
    </dxf>
    <dxf>
      <numFmt numFmtId="0" formatCode="General"/>
    </dxf>
    <dxf>
      <numFmt numFmtId="0" formatCode="General"/>
    </dxf>
    <dxf>
      <numFmt numFmtId="0" formatCode="General"/>
    </dxf>
    <dxf>
      <numFmt numFmtId="19" formatCode="m/d/yyyy"/>
      <alignment horizontal="right" vertical="bottom" textRotation="0" wrapText="0" indent="0" justifyLastLine="0" shrinkToFit="0" readingOrder="0"/>
    </dxf>
    <dxf>
      <alignment horizontal="righ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dxf>
    <dxf>
      <numFmt numFmtId="34" formatCode="_(&quot;$&quot;* #,##0.00_);_(&quot;$&quot;* \(#,##0.00\);_(&quot;$&quot;* &quot;-&quot;??_);_(@_)"/>
    </dxf>
    <dxf>
      <numFmt numFmtId="0" formatCode="General"/>
    </dxf>
    <dxf>
      <numFmt numFmtId="0" formatCode="General"/>
    </dxf>
    <dxf>
      <numFmt numFmtId="0" formatCode="General"/>
    </dxf>
    <dxf>
      <numFmt numFmtId="19" formatCode="m/d/yyyy"/>
      <alignment horizontal="right" vertical="bottom" textRotation="0" wrapText="0" indent="0" justifyLastLine="0" shrinkToFit="0" readingOrder="0"/>
    </dxf>
    <dxf>
      <alignment horizontal="righ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07/relationships/slicerCache" Target="slicerCaches/slicerCache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07/relationships/slicerCache" Target="slicerCaches/slicerCache2.xml"/><Relationship Id="rId17" Type="http://schemas.openxmlformats.org/officeDocument/2006/relationships/theme" Target="theme/theme1.xml"/><Relationship Id="rId2" Type="http://schemas.openxmlformats.org/officeDocument/2006/relationships/worksheet" Target="worksheets/sheet2.xml"/><Relationship Id="rId16" Type="http://schemas.microsoft.com/office/2007/relationships/slicerCache" Target="slicerCaches/slicerCache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1.xml"/><Relationship Id="rId5" Type="http://schemas.openxmlformats.org/officeDocument/2006/relationships/worksheet" Target="worksheets/sheet5.xml"/><Relationship Id="rId15" Type="http://schemas.microsoft.com/office/2007/relationships/slicerCache" Target="slicerCaches/slicerCache5.xml"/><Relationship Id="rId10" Type="http://schemas.openxmlformats.org/officeDocument/2006/relationships/pivotCacheDefinition" Target="pivotCache/pivotCacheDefinition1.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07/relationships/slicerCache" Target="slicerCaches/slicerCache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[ZhenD_CGT270_Lab3_TheBusinessOfVisualization(2).xlsx]Exercise 4!PivotTable4</c:name>
    <c:fmtId val="2"/>
  </c:pivotSource>
  <c:chart>
    <c:autoTitleDeleted val="0"/>
    <c:pivotFmts>
      <c:pivotFmt>
        <c:idx val="0"/>
        <c:spPr>
          <a:solidFill>
            <a:schemeClr val="accent1"/>
          </a:solidFill>
          <a:ln w="28575" cap="rnd">
            <a:solidFill>
              <a:schemeClr val="tx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8575" cap="rnd">
            <a:solidFill>
              <a:schemeClr val="accent6"/>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28575" cap="rnd">
            <a:solidFill>
              <a:schemeClr val="accent6"/>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28575" cap="rnd">
            <a:solidFill>
              <a:schemeClr val="tx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ln w="28575" cap="rnd">
            <a:solidFill>
              <a:schemeClr val="accent6"/>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ln w="28575" cap="rnd">
            <a:solidFill>
              <a:schemeClr val="tx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'Exercise 4'!$B$3</c:f>
              <c:strCache>
                <c:ptCount val="1"/>
                <c:pt idx="0">
                  <c:v>Revenue per Month</c:v>
                </c:pt>
              </c:strCache>
            </c:strRef>
          </c:tx>
          <c:spPr>
            <a:ln w="28575" cap="rnd">
              <a:solidFill>
                <a:schemeClr val="accent6"/>
              </a:solidFill>
              <a:round/>
            </a:ln>
            <a:effectLst/>
          </c:spPr>
          <c:marker>
            <c:symbol val="none"/>
          </c:marker>
          <c:cat>
            <c:strRef>
              <c:f>'Exercise 4'!$A$4:$A$16</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'Exercise 4'!$B$4:$B$16</c:f>
              <c:numCache>
                <c:formatCode>General</c:formatCode>
                <c:ptCount val="12"/>
                <c:pt idx="0">
                  <c:v>138.59999999999997</c:v>
                </c:pt>
                <c:pt idx="1">
                  <c:v>167.1</c:v>
                </c:pt>
                <c:pt idx="2">
                  <c:v>222.6</c:v>
                </c:pt>
                <c:pt idx="3">
                  <c:v>235.79999999999998</c:v>
                </c:pt>
                <c:pt idx="4">
                  <c:v>274.5</c:v>
                </c:pt>
                <c:pt idx="5">
                  <c:v>316.80000000000007</c:v>
                </c:pt>
                <c:pt idx="6">
                  <c:v>556.5</c:v>
                </c:pt>
                <c:pt idx="7">
                  <c:v>470.5</c:v>
                </c:pt>
                <c:pt idx="8">
                  <c:v>243.60000000000005</c:v>
                </c:pt>
                <c:pt idx="9">
                  <c:v>229.49999999999994</c:v>
                </c:pt>
                <c:pt idx="10">
                  <c:v>189.59999999999997</c:v>
                </c:pt>
                <c:pt idx="11">
                  <c:v>138.60000000000002</c:v>
                </c:pt>
              </c:numCache>
            </c:numRef>
          </c:val>
          <c:smooth val="0"/>
          <c:extLst>
            <c:ext xmlns:c16="http://schemas.microsoft.com/office/drawing/2014/chart" uri="{C3380CC4-5D6E-409C-BE32-E72D297353CC}">
              <c16:uniqueId val="{00000000-0E69-49B7-B0DC-B70E81E82F52}"/>
            </c:ext>
          </c:extLst>
        </c:ser>
        <c:ser>
          <c:idx val="1"/>
          <c:order val="1"/>
          <c:tx>
            <c:strRef>
              <c:f>'Exercise 4'!$C$3</c:f>
              <c:strCache>
                <c:ptCount val="1"/>
                <c:pt idx="0">
                  <c:v>Target per Month</c:v>
                </c:pt>
              </c:strCache>
            </c:strRef>
          </c:tx>
          <c:spPr>
            <a:ln w="28575" cap="rnd">
              <a:solidFill>
                <a:schemeClr val="tx1"/>
              </a:solidFill>
              <a:round/>
            </a:ln>
            <a:effectLst/>
          </c:spPr>
          <c:marker>
            <c:symbol val="none"/>
          </c:marker>
          <c:cat>
            <c:strRef>
              <c:f>'Exercise 4'!$A$4:$A$16</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'Exercise 4'!$C$4:$C$16</c:f>
              <c:numCache>
                <c:formatCode>General</c:formatCode>
                <c:ptCount val="12"/>
                <c:pt idx="0">
                  <c:v>248</c:v>
                </c:pt>
                <c:pt idx="1">
                  <c:v>224</c:v>
                </c:pt>
                <c:pt idx="2">
                  <c:v>248</c:v>
                </c:pt>
                <c:pt idx="3">
                  <c:v>240</c:v>
                </c:pt>
                <c:pt idx="4">
                  <c:v>248</c:v>
                </c:pt>
                <c:pt idx="5">
                  <c:v>240</c:v>
                </c:pt>
                <c:pt idx="6">
                  <c:v>248</c:v>
                </c:pt>
                <c:pt idx="7">
                  <c:v>248</c:v>
                </c:pt>
                <c:pt idx="8">
                  <c:v>240</c:v>
                </c:pt>
                <c:pt idx="9">
                  <c:v>248</c:v>
                </c:pt>
                <c:pt idx="10">
                  <c:v>240</c:v>
                </c:pt>
                <c:pt idx="11">
                  <c:v>248</c:v>
                </c:pt>
              </c:numCache>
            </c:numRef>
          </c:val>
          <c:smooth val="0"/>
          <c:extLst>
            <c:ext xmlns:c16="http://schemas.microsoft.com/office/drawing/2014/chart" uri="{C3380CC4-5D6E-409C-BE32-E72D297353CC}">
              <c16:uniqueId val="{00000001-0E69-49B7-B0DC-B70E81E82F52}"/>
            </c:ext>
          </c:extLst>
        </c:ser>
        <c:dLbls>
          <c:showLegendKey val="0"/>
          <c:showVal val="0"/>
          <c:showCatName val="0"/>
          <c:showSerName val="0"/>
          <c:showPercent val="0"/>
          <c:showBubbleSize val="0"/>
        </c:dLbls>
        <c:smooth val="0"/>
        <c:axId val="490540255"/>
        <c:axId val="206413375"/>
      </c:lineChart>
      <c:catAx>
        <c:axId val="4905402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6413375"/>
        <c:crosses val="autoZero"/>
        <c:auto val="1"/>
        <c:lblAlgn val="ctr"/>
        <c:lblOffset val="100"/>
        <c:noMultiLvlLbl val="0"/>
      </c:catAx>
      <c:valAx>
        <c:axId val="20641337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0540255"/>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[ZhenD_CGT270_Lab3_TheBusinessOfVisualization(2).xlsx]Exercise 3!PivotTable4</c:name>
    <c:fmtId val="1"/>
  </c:pivotSource>
  <c:chart>
    <c:autoTitleDeleted val="0"/>
    <c:pivotFmts>
      <c:pivotFmt>
        <c:idx val="0"/>
        <c:spPr>
          <a:solidFill>
            <a:schemeClr val="accent1"/>
          </a:solidFill>
          <a:ln w="28575" cap="rnd">
            <a:solidFill>
              <a:schemeClr val="tx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8575" cap="rnd">
            <a:solidFill>
              <a:schemeClr val="accent6"/>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ln w="28575" cap="rnd">
            <a:solidFill>
              <a:schemeClr val="accent6"/>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ln w="28575" cap="rnd">
            <a:solidFill>
              <a:schemeClr val="tx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'Exercise 3'!$B$3</c:f>
              <c:strCache>
                <c:ptCount val="1"/>
                <c:pt idx="0">
                  <c:v>Revenue per Month</c:v>
                </c:pt>
              </c:strCache>
            </c:strRef>
          </c:tx>
          <c:spPr>
            <a:ln w="28575" cap="rnd">
              <a:solidFill>
                <a:schemeClr val="accent6"/>
              </a:solidFill>
              <a:round/>
            </a:ln>
            <a:effectLst/>
          </c:spPr>
          <c:marker>
            <c:symbol val="none"/>
          </c:marker>
          <c:cat>
            <c:strRef>
              <c:f>'Exercise 3'!$A$4:$A$16</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'Exercise 3'!$B$4:$B$16</c:f>
              <c:numCache>
                <c:formatCode>General</c:formatCode>
                <c:ptCount val="12"/>
                <c:pt idx="0">
                  <c:v>138.59999999999997</c:v>
                </c:pt>
                <c:pt idx="1">
                  <c:v>167.1</c:v>
                </c:pt>
                <c:pt idx="2">
                  <c:v>222.6</c:v>
                </c:pt>
                <c:pt idx="3">
                  <c:v>235.79999999999998</c:v>
                </c:pt>
                <c:pt idx="4">
                  <c:v>274.5</c:v>
                </c:pt>
                <c:pt idx="5">
                  <c:v>316.80000000000007</c:v>
                </c:pt>
                <c:pt idx="6">
                  <c:v>556.5</c:v>
                </c:pt>
                <c:pt idx="7">
                  <c:v>470.5</c:v>
                </c:pt>
                <c:pt idx="8">
                  <c:v>243.60000000000005</c:v>
                </c:pt>
                <c:pt idx="9">
                  <c:v>229.49999999999994</c:v>
                </c:pt>
                <c:pt idx="10">
                  <c:v>189.59999999999997</c:v>
                </c:pt>
                <c:pt idx="11">
                  <c:v>138.60000000000002</c:v>
                </c:pt>
              </c:numCache>
            </c:numRef>
          </c:val>
          <c:smooth val="0"/>
          <c:extLst>
            <c:ext xmlns:c16="http://schemas.microsoft.com/office/drawing/2014/chart" uri="{C3380CC4-5D6E-409C-BE32-E72D297353CC}">
              <c16:uniqueId val="{00000000-9F64-4F6C-8EDD-B3DB77AE6A72}"/>
            </c:ext>
          </c:extLst>
        </c:ser>
        <c:ser>
          <c:idx val="1"/>
          <c:order val="1"/>
          <c:tx>
            <c:strRef>
              <c:f>'Exercise 3'!$C$3</c:f>
              <c:strCache>
                <c:ptCount val="1"/>
                <c:pt idx="0">
                  <c:v>Target per Month</c:v>
                </c:pt>
              </c:strCache>
            </c:strRef>
          </c:tx>
          <c:spPr>
            <a:ln w="28575" cap="rnd">
              <a:solidFill>
                <a:schemeClr val="tx1"/>
              </a:solidFill>
              <a:round/>
            </a:ln>
            <a:effectLst/>
          </c:spPr>
          <c:marker>
            <c:symbol val="none"/>
          </c:marker>
          <c:cat>
            <c:strRef>
              <c:f>'Exercise 3'!$A$4:$A$16</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'Exercise 3'!$C$4:$C$16</c:f>
              <c:numCache>
                <c:formatCode>General</c:formatCode>
                <c:ptCount val="12"/>
                <c:pt idx="0">
                  <c:v>248</c:v>
                </c:pt>
                <c:pt idx="1">
                  <c:v>224</c:v>
                </c:pt>
                <c:pt idx="2">
                  <c:v>248</c:v>
                </c:pt>
                <c:pt idx="3">
                  <c:v>240</c:v>
                </c:pt>
                <c:pt idx="4">
                  <c:v>248</c:v>
                </c:pt>
                <c:pt idx="5">
                  <c:v>240</c:v>
                </c:pt>
                <c:pt idx="6">
                  <c:v>248</c:v>
                </c:pt>
                <c:pt idx="7">
                  <c:v>248</c:v>
                </c:pt>
                <c:pt idx="8">
                  <c:v>240</c:v>
                </c:pt>
                <c:pt idx="9">
                  <c:v>248</c:v>
                </c:pt>
                <c:pt idx="10">
                  <c:v>240</c:v>
                </c:pt>
                <c:pt idx="11">
                  <c:v>248</c:v>
                </c:pt>
              </c:numCache>
            </c:numRef>
          </c:val>
          <c:smooth val="0"/>
          <c:extLst>
            <c:ext xmlns:c16="http://schemas.microsoft.com/office/drawing/2014/chart" uri="{C3380CC4-5D6E-409C-BE32-E72D297353CC}">
              <c16:uniqueId val="{00000001-9F64-4F6C-8EDD-B3DB77AE6A72}"/>
            </c:ext>
          </c:extLst>
        </c:ser>
        <c:dLbls>
          <c:showLegendKey val="0"/>
          <c:showVal val="0"/>
          <c:showCatName val="0"/>
          <c:showSerName val="0"/>
          <c:showPercent val="0"/>
          <c:showBubbleSize val="0"/>
        </c:dLbls>
        <c:smooth val="0"/>
        <c:axId val="490540255"/>
        <c:axId val="206413375"/>
      </c:lineChart>
      <c:catAx>
        <c:axId val="4905402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6413375"/>
        <c:crosses val="autoZero"/>
        <c:auto val="1"/>
        <c:lblAlgn val="ctr"/>
        <c:lblOffset val="100"/>
        <c:noMultiLvlLbl val="0"/>
      </c:catAx>
      <c:valAx>
        <c:axId val="20641337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0540255"/>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[ZhenD_CGT270_Lab3_TheBusinessOfVisualization(2).xlsx]PivotTablePivotChart!PivotTable4</c:name>
    <c:fmtId val="0"/>
  </c:pivotSource>
  <c:chart>
    <c:autoTitleDeleted val="0"/>
    <c:pivotFmts>
      <c:pivotFmt>
        <c:idx val="0"/>
        <c:spPr>
          <a:solidFill>
            <a:schemeClr val="accent1"/>
          </a:solidFill>
          <a:ln w="28575" cap="rnd">
            <a:solidFill>
              <a:schemeClr val="tx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ln w="28575" cap="rnd">
            <a:solidFill>
              <a:schemeClr val="accent6"/>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ln w="28575" cap="rnd">
            <a:solidFill>
              <a:schemeClr val="tx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PivotTablePivotChart!$B$3</c:f>
              <c:strCache>
                <c:ptCount val="1"/>
                <c:pt idx="0">
                  <c:v>Revenue per Month</c:v>
                </c:pt>
              </c:strCache>
            </c:strRef>
          </c:tx>
          <c:spPr>
            <a:ln w="28575" cap="rnd">
              <a:solidFill>
                <a:schemeClr val="accent6"/>
              </a:solidFill>
              <a:round/>
            </a:ln>
            <a:effectLst/>
          </c:spPr>
          <c:marker>
            <c:symbol val="none"/>
          </c:marker>
          <c:cat>
            <c:strRef>
              <c:f>PivotTablePivotChart!$A$4:$A$16</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PivotTablePivotChart!$B$4:$B$16</c:f>
              <c:numCache>
                <c:formatCode>General</c:formatCode>
                <c:ptCount val="12"/>
                <c:pt idx="0">
                  <c:v>138.59999999999997</c:v>
                </c:pt>
                <c:pt idx="1">
                  <c:v>167.1</c:v>
                </c:pt>
                <c:pt idx="2">
                  <c:v>222.6</c:v>
                </c:pt>
                <c:pt idx="3">
                  <c:v>235.79999999999998</c:v>
                </c:pt>
                <c:pt idx="4">
                  <c:v>274.5</c:v>
                </c:pt>
                <c:pt idx="5">
                  <c:v>316.80000000000007</c:v>
                </c:pt>
                <c:pt idx="6">
                  <c:v>556.5</c:v>
                </c:pt>
                <c:pt idx="7">
                  <c:v>470.5</c:v>
                </c:pt>
                <c:pt idx="8">
                  <c:v>243.60000000000005</c:v>
                </c:pt>
                <c:pt idx="9">
                  <c:v>229.49999999999994</c:v>
                </c:pt>
                <c:pt idx="10">
                  <c:v>189.59999999999997</c:v>
                </c:pt>
                <c:pt idx="11">
                  <c:v>138.60000000000002</c:v>
                </c:pt>
              </c:numCache>
            </c:numRef>
          </c:val>
          <c:smooth val="0"/>
          <c:extLst>
            <c:ext xmlns:c16="http://schemas.microsoft.com/office/drawing/2014/chart" uri="{C3380CC4-5D6E-409C-BE32-E72D297353CC}">
              <c16:uniqueId val="{00000000-C00D-4D08-AF6B-484AC96CE010}"/>
            </c:ext>
          </c:extLst>
        </c:ser>
        <c:ser>
          <c:idx val="1"/>
          <c:order val="1"/>
          <c:tx>
            <c:strRef>
              <c:f>PivotTablePivotChart!$C$3</c:f>
              <c:strCache>
                <c:ptCount val="1"/>
                <c:pt idx="0">
                  <c:v>Sum of Target</c:v>
                </c:pt>
              </c:strCache>
            </c:strRef>
          </c:tx>
          <c:spPr>
            <a:ln w="28575" cap="rnd">
              <a:solidFill>
                <a:schemeClr val="tx1"/>
              </a:solidFill>
              <a:round/>
            </a:ln>
            <a:effectLst/>
          </c:spPr>
          <c:marker>
            <c:symbol val="none"/>
          </c:marker>
          <c:cat>
            <c:strRef>
              <c:f>PivotTablePivotChart!$A$4:$A$16</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PivotTablePivotChart!$C$4:$C$16</c:f>
              <c:numCache>
                <c:formatCode>General</c:formatCode>
                <c:ptCount val="12"/>
                <c:pt idx="0">
                  <c:v>248</c:v>
                </c:pt>
                <c:pt idx="1">
                  <c:v>224</c:v>
                </c:pt>
                <c:pt idx="2">
                  <c:v>248</c:v>
                </c:pt>
                <c:pt idx="3">
                  <c:v>240</c:v>
                </c:pt>
                <c:pt idx="4">
                  <c:v>248</c:v>
                </c:pt>
                <c:pt idx="5">
                  <c:v>240</c:v>
                </c:pt>
                <c:pt idx="6">
                  <c:v>248</c:v>
                </c:pt>
                <c:pt idx="7">
                  <c:v>248</c:v>
                </c:pt>
                <c:pt idx="8">
                  <c:v>240</c:v>
                </c:pt>
                <c:pt idx="9">
                  <c:v>248</c:v>
                </c:pt>
                <c:pt idx="10">
                  <c:v>240</c:v>
                </c:pt>
                <c:pt idx="11">
                  <c:v>248</c:v>
                </c:pt>
              </c:numCache>
            </c:numRef>
          </c:val>
          <c:smooth val="0"/>
          <c:extLst>
            <c:ext xmlns:c16="http://schemas.microsoft.com/office/drawing/2014/chart" uri="{C3380CC4-5D6E-409C-BE32-E72D297353CC}">
              <c16:uniqueId val="{00000001-5494-450C-89E4-012A0F60F81E}"/>
            </c:ext>
          </c:extLst>
        </c:ser>
        <c:dLbls>
          <c:showLegendKey val="0"/>
          <c:showVal val="0"/>
          <c:showCatName val="0"/>
          <c:showSerName val="0"/>
          <c:showPercent val="0"/>
          <c:showBubbleSize val="0"/>
        </c:dLbls>
        <c:smooth val="0"/>
        <c:axId val="490540255"/>
        <c:axId val="206413375"/>
      </c:lineChart>
      <c:catAx>
        <c:axId val="4905402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6413375"/>
        <c:crosses val="autoZero"/>
        <c:auto val="1"/>
        <c:lblAlgn val="ctr"/>
        <c:lblOffset val="100"/>
        <c:noMultiLvlLbl val="0"/>
      </c:catAx>
      <c:valAx>
        <c:axId val="20641337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0540255"/>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3</xdr:col>
      <xdr:colOff>600075</xdr:colOff>
      <xdr:row>2</xdr:row>
      <xdr:rowOff>119062</xdr:rowOff>
    </xdr:from>
    <xdr:to>
      <xdr:col>8</xdr:col>
      <xdr:colOff>9525</xdr:colOff>
      <xdr:row>17</xdr:row>
      <xdr:rowOff>4762</xdr:rowOff>
    </xdr:to>
    <xdr:graphicFrame macro="">
      <xdr:nvGraphicFramePr>
        <xdr:cNvPr id="2" name="Chart 1">
          <a:extLst>
            <a:ext uri="{FF2B5EF4-FFF2-40B4-BE49-F238E27FC236}">
              <a16:creationId xmlns:a16="http://schemas.microsoft.com/office/drawing/2014/main" id="{292F6114-963D-4CED-A40F-41F8F7FD83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0</xdr:colOff>
      <xdr:row>4</xdr:row>
      <xdr:rowOff>161925</xdr:rowOff>
    </xdr:from>
    <xdr:to>
      <xdr:col>15</xdr:col>
      <xdr:colOff>0</xdr:colOff>
      <xdr:row>18</xdr:row>
      <xdr:rowOff>19050</xdr:rowOff>
    </xdr:to>
    <mc:AlternateContent xmlns:mc="http://schemas.openxmlformats.org/markup-compatibility/2006" xmlns:a14="http://schemas.microsoft.com/office/drawing/2010/main">
      <mc:Choice Requires="a14">
        <xdr:graphicFrame macro="">
          <xdr:nvGraphicFramePr>
            <xdr:cNvPr id="3" name="RainfallCategory 1">
              <a:extLst>
                <a:ext uri="{FF2B5EF4-FFF2-40B4-BE49-F238E27FC236}">
                  <a16:creationId xmlns:a16="http://schemas.microsoft.com/office/drawing/2014/main" id="{635186CB-F0EB-4F89-92C1-3BB8FCCB45F4}"/>
                </a:ext>
              </a:extLst>
            </xdr:cNvPr>
            <xdr:cNvGraphicFramePr/>
          </xdr:nvGraphicFramePr>
          <xdr:xfrm>
            <a:off x="0" y="0"/>
            <a:ext cx="0" cy="0"/>
          </xdr:xfrm>
          <a:graphic>
            <a:graphicData uri="http://schemas.microsoft.com/office/drawing/2010/slicer">
              <sle:slicer xmlns:sle="http://schemas.microsoft.com/office/drawing/2010/slicer" name="RainfallCategory 1"/>
            </a:graphicData>
          </a:graphic>
        </xdr:graphicFrame>
      </mc:Choice>
      <mc:Fallback xmlns="">
        <xdr:sp macro="" textlink="">
          <xdr:nvSpPr>
            <xdr:cNvPr id="0" name=""/>
            <xdr:cNvSpPr>
              <a:spLocks noTextEdit="1"/>
            </xdr:cNvSpPr>
          </xdr:nvSpPr>
          <xdr:spPr>
            <a:xfrm>
              <a:off x="11896725" y="1971675"/>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12</xdr:col>
      <xdr:colOff>0</xdr:colOff>
      <xdr:row>11</xdr:row>
      <xdr:rowOff>38100</xdr:rowOff>
    </xdr:from>
    <xdr:to>
      <xdr:col>15</xdr:col>
      <xdr:colOff>0</xdr:colOff>
      <xdr:row>24</xdr:row>
      <xdr:rowOff>85725</xdr:rowOff>
    </xdr:to>
    <mc:AlternateContent xmlns:mc="http://schemas.openxmlformats.org/markup-compatibility/2006" xmlns:a14="http://schemas.microsoft.com/office/drawing/2010/main">
      <mc:Choice Requires="a14">
        <xdr:graphicFrame macro="">
          <xdr:nvGraphicFramePr>
            <xdr:cNvPr id="4" name="FlyerSuccess 1">
              <a:extLst>
                <a:ext uri="{FF2B5EF4-FFF2-40B4-BE49-F238E27FC236}">
                  <a16:creationId xmlns:a16="http://schemas.microsoft.com/office/drawing/2014/main" id="{6E0F752C-C557-4769-A37B-968CAC7196D6}"/>
                </a:ext>
              </a:extLst>
            </xdr:cNvPr>
            <xdr:cNvGraphicFramePr/>
          </xdr:nvGraphicFramePr>
          <xdr:xfrm>
            <a:off x="0" y="0"/>
            <a:ext cx="0" cy="0"/>
          </xdr:xfrm>
          <a:graphic>
            <a:graphicData uri="http://schemas.microsoft.com/office/drawing/2010/slicer">
              <sle:slicer xmlns:sle="http://schemas.microsoft.com/office/drawing/2010/slicer" name="FlyerSuccess 1"/>
            </a:graphicData>
          </a:graphic>
        </xdr:graphicFrame>
      </mc:Choice>
      <mc:Fallback xmlns="">
        <xdr:sp macro="" textlink="">
          <xdr:nvSpPr>
            <xdr:cNvPr id="0" name=""/>
            <xdr:cNvSpPr>
              <a:spLocks noTextEdit="1"/>
            </xdr:cNvSpPr>
          </xdr:nvSpPr>
          <xdr:spPr>
            <a:xfrm>
              <a:off x="11896725" y="3181350"/>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11</xdr:col>
      <xdr:colOff>600075</xdr:colOff>
      <xdr:row>17</xdr:row>
      <xdr:rowOff>114300</xdr:rowOff>
    </xdr:from>
    <xdr:to>
      <xdr:col>14</xdr:col>
      <xdr:colOff>600075</xdr:colOff>
      <xdr:row>24</xdr:row>
      <xdr:rowOff>180975</xdr:rowOff>
    </xdr:to>
    <mc:AlternateContent xmlns:mc="http://schemas.openxmlformats.org/markup-compatibility/2006" xmlns:a14="http://schemas.microsoft.com/office/drawing/2010/main">
      <mc:Choice Requires="a14">
        <xdr:graphicFrame macro="">
          <xdr:nvGraphicFramePr>
            <xdr:cNvPr id="5" name="Price 1">
              <a:extLst>
                <a:ext uri="{FF2B5EF4-FFF2-40B4-BE49-F238E27FC236}">
                  <a16:creationId xmlns:a16="http://schemas.microsoft.com/office/drawing/2014/main" id="{9C7A6190-6854-4F1E-A2F9-3FD78B32F8C8}"/>
                </a:ext>
              </a:extLst>
            </xdr:cNvPr>
            <xdr:cNvGraphicFramePr/>
          </xdr:nvGraphicFramePr>
          <xdr:xfrm>
            <a:off x="0" y="0"/>
            <a:ext cx="0" cy="0"/>
          </xdr:xfrm>
          <a:graphic>
            <a:graphicData uri="http://schemas.microsoft.com/office/drawing/2010/slicer">
              <sle:slicer xmlns:sle="http://schemas.microsoft.com/office/drawing/2010/slicer" name="Price 1"/>
            </a:graphicData>
          </a:graphic>
        </xdr:graphicFrame>
      </mc:Choice>
      <mc:Fallback xmlns="">
        <xdr:sp macro="" textlink="">
          <xdr:nvSpPr>
            <xdr:cNvPr id="0" name=""/>
            <xdr:cNvSpPr>
              <a:spLocks noTextEdit="1"/>
            </xdr:cNvSpPr>
          </xdr:nvSpPr>
          <xdr:spPr>
            <a:xfrm>
              <a:off x="11887200" y="4400550"/>
              <a:ext cx="1828800" cy="14001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12</xdr:col>
      <xdr:colOff>38100</xdr:colOff>
      <xdr:row>1</xdr:row>
      <xdr:rowOff>19050</xdr:rowOff>
    </xdr:from>
    <xdr:to>
      <xdr:col>14</xdr:col>
      <xdr:colOff>546100</xdr:colOff>
      <xdr:row>4</xdr:row>
      <xdr:rowOff>130175</xdr:rowOff>
    </xdr:to>
    <xdr:sp macro="" textlink="">
      <xdr:nvSpPr>
        <xdr:cNvPr id="6" name="Rounded Rectangle 6">
          <a:extLst>
            <a:ext uri="{FF2B5EF4-FFF2-40B4-BE49-F238E27FC236}">
              <a16:creationId xmlns:a16="http://schemas.microsoft.com/office/drawing/2014/main" id="{18175326-FF89-45F8-8AD1-D73EE886191C}"/>
            </a:ext>
          </a:extLst>
        </xdr:cNvPr>
        <xdr:cNvSpPr/>
      </xdr:nvSpPr>
      <xdr:spPr>
        <a:xfrm>
          <a:off x="11934825" y="1181100"/>
          <a:ext cx="1727200" cy="7588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200" b="1" i="1"/>
            <a:t>Slicers</a:t>
          </a:r>
        </a:p>
      </xdr:txBody>
    </xdr:sp>
    <xdr:clientData/>
  </xdr:twoCellAnchor>
  <xdr:twoCellAnchor editAs="oneCell">
    <xdr:from>
      <xdr:col>8</xdr:col>
      <xdr:colOff>457200</xdr:colOff>
      <xdr:row>5</xdr:row>
      <xdr:rowOff>66675</xdr:rowOff>
    </xdr:from>
    <xdr:to>
      <xdr:col>11</xdr:col>
      <xdr:colOff>579772</xdr:colOff>
      <xdr:row>18</xdr:row>
      <xdr:rowOff>161925</xdr:rowOff>
    </xdr:to>
    <xdr:pic>
      <xdr:nvPicPr>
        <xdr:cNvPr id="7" name="Picture 6">
          <a:extLst>
            <a:ext uri="{FF2B5EF4-FFF2-40B4-BE49-F238E27FC236}">
              <a16:creationId xmlns:a16="http://schemas.microsoft.com/office/drawing/2014/main" id="{29FC4ACC-591B-4433-9D12-6794B0912141}"/>
            </a:ext>
          </a:extLst>
        </xdr:cNvPr>
        <xdr:cNvPicPr>
          <a:picLocks noChangeAspect="1"/>
        </xdr:cNvPicPr>
      </xdr:nvPicPr>
      <xdr:blipFill>
        <a:blip xmlns:r="http://schemas.openxmlformats.org/officeDocument/2006/relationships" r:embed="rId2"/>
        <a:stretch>
          <a:fillRect/>
        </a:stretch>
      </xdr:blipFill>
      <xdr:spPr>
        <a:xfrm>
          <a:off x="9915525" y="2066925"/>
          <a:ext cx="1951372" cy="25717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600075</xdr:colOff>
      <xdr:row>2</xdr:row>
      <xdr:rowOff>119062</xdr:rowOff>
    </xdr:from>
    <xdr:to>
      <xdr:col>8</xdr:col>
      <xdr:colOff>9525</xdr:colOff>
      <xdr:row>17</xdr:row>
      <xdr:rowOff>4762</xdr:rowOff>
    </xdr:to>
    <xdr:graphicFrame macro="">
      <xdr:nvGraphicFramePr>
        <xdr:cNvPr id="2" name="Chart 1">
          <a:extLst>
            <a:ext uri="{FF2B5EF4-FFF2-40B4-BE49-F238E27FC236}">
              <a16:creationId xmlns:a16="http://schemas.microsoft.com/office/drawing/2014/main" id="{723C2DF9-2FB8-4FC2-8425-63EC0D0C1C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0</xdr:colOff>
      <xdr:row>4</xdr:row>
      <xdr:rowOff>114300</xdr:rowOff>
    </xdr:from>
    <xdr:to>
      <xdr:col>12</xdr:col>
      <xdr:colOff>0</xdr:colOff>
      <xdr:row>17</xdr:row>
      <xdr:rowOff>161925</xdr:rowOff>
    </xdr:to>
    <mc:AlternateContent xmlns:mc="http://schemas.openxmlformats.org/markup-compatibility/2006" xmlns:a14="http://schemas.microsoft.com/office/drawing/2010/main">
      <mc:Choice Requires="a14">
        <xdr:graphicFrame macro="">
          <xdr:nvGraphicFramePr>
            <xdr:cNvPr id="3" name="RainfallCategory">
              <a:extLst>
                <a:ext uri="{FF2B5EF4-FFF2-40B4-BE49-F238E27FC236}">
                  <a16:creationId xmlns:a16="http://schemas.microsoft.com/office/drawing/2014/main" id="{5062756F-84AF-B67D-E884-75BAEFE8E08B}"/>
                </a:ext>
              </a:extLst>
            </xdr:cNvPr>
            <xdr:cNvGraphicFramePr/>
          </xdr:nvGraphicFramePr>
          <xdr:xfrm>
            <a:off x="0" y="0"/>
            <a:ext cx="0" cy="0"/>
          </xdr:xfrm>
          <a:graphic>
            <a:graphicData uri="http://schemas.microsoft.com/office/drawing/2010/slicer">
              <sle:slicer xmlns:sle="http://schemas.microsoft.com/office/drawing/2010/slicer" name="RainfallCategory"/>
            </a:graphicData>
          </a:graphic>
        </xdr:graphicFrame>
      </mc:Choice>
      <mc:Fallback xmlns="">
        <xdr:sp macro="" textlink="">
          <xdr:nvSpPr>
            <xdr:cNvPr id="0" name=""/>
            <xdr:cNvSpPr>
              <a:spLocks noTextEdit="1"/>
            </xdr:cNvSpPr>
          </xdr:nvSpPr>
          <xdr:spPr>
            <a:xfrm>
              <a:off x="8696325" y="876300"/>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9</xdr:col>
      <xdr:colOff>0</xdr:colOff>
      <xdr:row>10</xdr:row>
      <xdr:rowOff>180975</xdr:rowOff>
    </xdr:from>
    <xdr:to>
      <xdr:col>12</xdr:col>
      <xdr:colOff>0</xdr:colOff>
      <xdr:row>24</xdr:row>
      <xdr:rowOff>38100</xdr:rowOff>
    </xdr:to>
    <mc:AlternateContent xmlns:mc="http://schemas.openxmlformats.org/markup-compatibility/2006" xmlns:a14="http://schemas.microsoft.com/office/drawing/2010/main">
      <mc:Choice Requires="a14">
        <xdr:graphicFrame macro="">
          <xdr:nvGraphicFramePr>
            <xdr:cNvPr id="4" name="FlyerSuccess">
              <a:extLst>
                <a:ext uri="{FF2B5EF4-FFF2-40B4-BE49-F238E27FC236}">
                  <a16:creationId xmlns:a16="http://schemas.microsoft.com/office/drawing/2014/main" id="{4F25A0ED-6967-843F-E41B-AD688F49D1B7}"/>
                </a:ext>
              </a:extLst>
            </xdr:cNvPr>
            <xdr:cNvGraphicFramePr/>
          </xdr:nvGraphicFramePr>
          <xdr:xfrm>
            <a:off x="0" y="0"/>
            <a:ext cx="0" cy="0"/>
          </xdr:xfrm>
          <a:graphic>
            <a:graphicData uri="http://schemas.microsoft.com/office/drawing/2010/slicer">
              <sle:slicer xmlns:sle="http://schemas.microsoft.com/office/drawing/2010/slicer" name="FlyerSuccess"/>
            </a:graphicData>
          </a:graphic>
        </xdr:graphicFrame>
      </mc:Choice>
      <mc:Fallback xmlns="">
        <xdr:sp macro="" textlink="">
          <xdr:nvSpPr>
            <xdr:cNvPr id="0" name=""/>
            <xdr:cNvSpPr>
              <a:spLocks noTextEdit="1"/>
            </xdr:cNvSpPr>
          </xdr:nvSpPr>
          <xdr:spPr>
            <a:xfrm>
              <a:off x="8696325" y="2085975"/>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600075</xdr:colOff>
      <xdr:row>17</xdr:row>
      <xdr:rowOff>66675</xdr:rowOff>
    </xdr:from>
    <xdr:to>
      <xdr:col>11</xdr:col>
      <xdr:colOff>600075</xdr:colOff>
      <xdr:row>24</xdr:row>
      <xdr:rowOff>133350</xdr:rowOff>
    </xdr:to>
    <mc:AlternateContent xmlns:mc="http://schemas.openxmlformats.org/markup-compatibility/2006" xmlns:a14="http://schemas.microsoft.com/office/drawing/2010/main">
      <mc:Choice Requires="a14">
        <xdr:graphicFrame macro="">
          <xdr:nvGraphicFramePr>
            <xdr:cNvPr id="5" name="Price">
              <a:extLst>
                <a:ext uri="{FF2B5EF4-FFF2-40B4-BE49-F238E27FC236}">
                  <a16:creationId xmlns:a16="http://schemas.microsoft.com/office/drawing/2014/main" id="{76FB0E19-C215-C39B-AA96-F069FC26D6FA}"/>
                </a:ext>
              </a:extLst>
            </xdr:cNvPr>
            <xdr:cNvGraphicFramePr/>
          </xdr:nvGraphicFramePr>
          <xdr:xfrm>
            <a:off x="0" y="0"/>
            <a:ext cx="0" cy="0"/>
          </xdr:xfrm>
          <a:graphic>
            <a:graphicData uri="http://schemas.microsoft.com/office/drawing/2010/slicer">
              <sle:slicer xmlns:sle="http://schemas.microsoft.com/office/drawing/2010/slicer" name="Price"/>
            </a:graphicData>
          </a:graphic>
        </xdr:graphicFrame>
      </mc:Choice>
      <mc:Fallback xmlns="">
        <xdr:sp macro="" textlink="">
          <xdr:nvSpPr>
            <xdr:cNvPr id="0" name=""/>
            <xdr:cNvSpPr>
              <a:spLocks noTextEdit="1"/>
            </xdr:cNvSpPr>
          </xdr:nvSpPr>
          <xdr:spPr>
            <a:xfrm>
              <a:off x="8686800" y="3305175"/>
              <a:ext cx="1828800" cy="14001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3</xdr:col>
      <xdr:colOff>419100</xdr:colOff>
      <xdr:row>1</xdr:row>
      <xdr:rowOff>176212</xdr:rowOff>
    </xdr:from>
    <xdr:to>
      <xdr:col>11</xdr:col>
      <xdr:colOff>114300</xdr:colOff>
      <xdr:row>16</xdr:row>
      <xdr:rowOff>61912</xdr:rowOff>
    </xdr:to>
    <xdr:graphicFrame macro="">
      <xdr:nvGraphicFramePr>
        <xdr:cNvPr id="2" name="Chart 1">
          <a:extLst>
            <a:ext uri="{FF2B5EF4-FFF2-40B4-BE49-F238E27FC236}">
              <a16:creationId xmlns:a16="http://schemas.microsoft.com/office/drawing/2014/main" id="{A0857828-A22B-6709-FA69-2E0D2DF5817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erick Zhen" refreshedDate="45176.57611736111" createdVersion="8" refreshedVersion="8" minRefreshableVersion="3" recordCount="366" xr:uid="{6667C729-B4BA-0E4A-9CD8-8617AD54C921}">
  <cacheSource type="worksheet">
    <worksheetSource name="Table13456"/>
  </cacheSource>
  <cacheFields count="18">
    <cacheField name="Date" numFmtId="0">
      <sharedItems containsNonDate="0" containsDate="1" containsString="0" containsBlank="1" minDate="2017-01-01T00:00:00" maxDate="2018-01-01T00:00:00" count="366">
        <d v="2017-01-01T00:00:00"/>
        <d v="2017-01-02T00:00:00"/>
        <d v="2017-01-03T00:00:00"/>
        <d v="2017-01-04T00:00:00"/>
        <d v="2017-01-05T00:00:00"/>
        <d v="2017-01-06T00:00:00"/>
        <d v="2017-01-07T00:00:00"/>
        <d v="2017-01-08T00:00:00"/>
        <d v="2017-01-09T00:00:00"/>
        <d v="2017-01-10T00:00:00"/>
        <d v="2017-01-11T00:00:00"/>
        <d v="2017-01-12T00:00:00"/>
        <d v="2017-01-13T00:00:00"/>
        <d v="2017-01-14T00:00:00"/>
        <d v="2017-01-15T00:00:00"/>
        <d v="2017-01-16T00:00:00"/>
        <d v="2017-01-17T00:00:00"/>
        <d v="2017-01-18T00:00:00"/>
        <d v="2017-01-19T00:00:00"/>
        <d v="2017-01-20T00:00:00"/>
        <d v="2017-01-21T00:00:00"/>
        <d v="2017-01-22T00:00:00"/>
        <d v="2017-01-23T00:00:00"/>
        <d v="2017-01-24T00:00:00"/>
        <d v="2017-01-25T00:00:00"/>
        <d v="2017-01-26T00:00:00"/>
        <d v="2017-01-27T00:00:00"/>
        <d v="2017-01-28T00:00:00"/>
        <d v="2017-01-29T00:00:00"/>
        <d v="2017-01-30T00:00:00"/>
        <d v="2017-01-31T00:00:00"/>
        <d v="2017-02-01T00:00:00"/>
        <d v="2017-02-02T00:00:00"/>
        <d v="2017-02-03T00:00:00"/>
        <d v="2017-02-04T00:00:00"/>
        <d v="2017-02-05T00:00:00"/>
        <d v="2017-02-06T00:00:00"/>
        <d v="2017-02-07T00:00:00"/>
        <d v="2017-02-08T00:00:00"/>
        <d v="2017-02-09T00:00:00"/>
        <d v="2017-02-10T00:00:00"/>
        <d v="2017-02-11T00:00:00"/>
        <d v="2017-02-12T00:00:00"/>
        <d v="2017-02-13T00:00:00"/>
        <d v="2017-02-14T00:00:00"/>
        <d v="2017-02-15T00:00:00"/>
        <d v="2017-02-16T00:00:00"/>
        <d v="2017-02-17T00:00:00"/>
        <d v="2017-02-18T00:00:00"/>
        <d v="2017-02-19T00:00:00"/>
        <d v="2017-02-20T00:00:00"/>
        <d v="2017-02-21T00:00:00"/>
        <d v="2017-02-22T00:00:00"/>
        <d v="2017-02-23T00:00:00"/>
        <d v="2017-02-24T00:00:00"/>
        <d v="2017-02-25T00:00:00"/>
        <d v="2017-02-26T00:00:00"/>
        <d v="2017-02-27T00:00:00"/>
        <d v="2017-02-28T00:00:00"/>
        <d v="2017-03-01T00:00:00"/>
        <d v="2017-03-02T00:00:00"/>
        <d v="2017-03-03T00:00:00"/>
        <d v="2017-03-04T00:00:00"/>
        <d v="2017-03-05T00:00:00"/>
        <d v="2017-03-06T00:00:00"/>
        <d v="2017-03-07T00:00:00"/>
        <d v="2017-03-08T00:00:00"/>
        <d v="2017-03-09T00:00:00"/>
        <d v="2017-03-10T00:00:00"/>
        <d v="2017-03-11T00:00:00"/>
        <d v="2017-03-12T00:00:00"/>
        <d v="2017-03-13T00:00:00"/>
        <d v="2017-03-14T00:00:00"/>
        <d v="2017-03-15T00:00:00"/>
        <d v="2017-03-16T00:00:00"/>
        <d v="2017-03-17T00:00:00"/>
        <d v="2017-03-18T00:00:00"/>
        <d v="2017-03-19T00:00:00"/>
        <d v="2017-03-20T00:00:00"/>
        <d v="2017-03-21T00:00:00"/>
        <d v="2017-03-22T00:00:00"/>
        <d v="2017-03-23T00:00:00"/>
        <d v="2017-03-24T00:00:00"/>
        <d v="2017-03-25T00:00:00"/>
        <d v="2017-03-26T00:00:00"/>
        <d v="2017-03-27T00:00:00"/>
        <d v="2017-03-28T00:00:00"/>
        <d v="2017-03-29T00:00:00"/>
        <d v="2017-03-30T00:00:00"/>
        <d v="2017-03-31T00:00:00"/>
        <d v="2017-04-01T00:00:00"/>
        <d v="2017-04-02T00:00:00"/>
        <d v="2017-04-03T00:00:00"/>
        <d v="2017-04-04T00:00:00"/>
        <d v="2017-04-05T00:00:00"/>
        <d v="2017-04-06T00:00:00"/>
        <d v="2017-04-07T00:00:00"/>
        <d v="2017-04-08T00:00:00"/>
        <d v="2017-04-09T00:00:00"/>
        <d v="2017-04-10T00:00:00"/>
        <d v="2017-04-11T00:00:00"/>
        <d v="2017-04-12T00:00:00"/>
        <d v="2017-04-13T00:00:00"/>
        <d v="2017-04-14T00:00:00"/>
        <d v="2017-04-15T00:00:00"/>
        <d v="2017-04-16T00:00:00"/>
        <d v="2017-04-17T00:00:00"/>
        <d v="2017-04-18T00:00:00"/>
        <d v="2017-04-19T00:00:00"/>
        <d v="2017-04-20T00:00:00"/>
        <d v="2017-04-21T00:00:00"/>
        <d v="2017-04-22T00:00:00"/>
        <d v="2017-04-23T00:00:00"/>
        <d v="2017-04-24T00:00:00"/>
        <d v="2017-04-25T00:00:00"/>
        <d v="2017-04-26T00:00:00"/>
        <d v="2017-04-27T00:00:00"/>
        <d v="2017-04-28T00:00:00"/>
        <d v="2017-04-29T00:00:00"/>
        <d v="2017-04-30T00:00:00"/>
        <d v="2017-05-01T00:00:00"/>
        <d v="2017-05-02T00:00:00"/>
        <d v="2017-05-03T00:00:00"/>
        <d v="2017-05-04T00:00:00"/>
        <d v="2017-05-05T00:00:00"/>
        <d v="2017-05-06T00:00:00"/>
        <d v="2017-05-07T00:00:00"/>
        <d v="2017-05-08T00:00:00"/>
        <d v="2017-05-09T00:00:00"/>
        <d v="2017-05-10T00:00:00"/>
        <d v="2017-05-11T00:00:00"/>
        <d v="2017-05-12T00:00:00"/>
        <d v="2017-05-13T00:00:00"/>
        <d v="2017-05-14T00:00:00"/>
        <d v="2017-05-15T00:00:00"/>
        <d v="2017-05-16T00:00:00"/>
        <d v="2017-05-17T00:00:00"/>
        <d v="2017-05-18T00:00:00"/>
        <d v="2017-05-19T00:00:00"/>
        <d v="2017-05-20T00:00:00"/>
        <d v="2017-05-21T00:00:00"/>
        <d v="2017-05-22T00:00:00"/>
        <d v="2017-05-23T00:00:00"/>
        <d v="2017-05-24T00:00:00"/>
        <d v="2017-05-25T00:00:00"/>
        <d v="2017-05-26T00:00:00"/>
        <d v="2017-05-27T00:00:00"/>
        <d v="2017-05-28T00:00:00"/>
        <d v="2017-05-29T00:00:00"/>
        <d v="2017-05-30T00:00:00"/>
        <d v="2017-05-31T00:00:00"/>
        <d v="2017-06-01T00:00:00"/>
        <d v="2017-06-02T00:00:00"/>
        <d v="2017-06-03T00:00:00"/>
        <d v="2017-06-04T00:00:00"/>
        <d v="2017-06-05T00:00:00"/>
        <d v="2017-06-06T00:00:00"/>
        <d v="2017-06-07T00:00:00"/>
        <d v="2017-06-08T00:00:00"/>
        <d v="2017-06-09T00:00:00"/>
        <d v="2017-06-10T00:00:00"/>
        <d v="2017-06-11T00:00:00"/>
        <d v="2017-06-12T00:00:00"/>
        <d v="2017-06-13T00:00:00"/>
        <d v="2017-06-14T00:00:00"/>
        <d v="2017-06-15T00:00:00"/>
        <d v="2017-06-16T00:00:00"/>
        <d v="2017-06-17T00:00:00"/>
        <d v="2017-06-18T00:00:00"/>
        <d v="2017-06-19T00:00:00"/>
        <d v="2017-06-20T00:00:00"/>
        <d v="2017-06-21T00:00:00"/>
        <d v="2017-06-22T00:00:00"/>
        <d v="2017-06-23T00:00:00"/>
        <d v="2017-06-24T00:00:00"/>
        <d v="2017-06-25T00:00:00"/>
        <d v="2017-06-26T00:00:00"/>
        <d v="2017-06-27T00:00:00"/>
        <d v="2017-06-28T00:00:00"/>
        <d v="2017-06-29T00:00:00"/>
        <d v="2017-06-30T00:00:00"/>
        <d v="2017-07-01T00:00:00"/>
        <d v="2017-07-02T00:00:00"/>
        <d v="2017-07-03T00:00:00"/>
        <d v="2017-07-04T00:00:00"/>
        <d v="2017-07-05T00:00:00"/>
        <d v="2017-07-06T00:00:00"/>
        <d v="2017-07-07T00:00:00"/>
        <d v="2017-07-08T00:00:00"/>
        <d v="2017-07-09T00:00:00"/>
        <d v="2017-07-10T00:00:00"/>
        <d v="2017-07-11T00:00:00"/>
        <d v="2017-07-12T00:00:00"/>
        <d v="2017-07-13T00:00:00"/>
        <d v="2017-07-14T00:00:00"/>
        <d v="2017-07-15T00:00:00"/>
        <d v="2017-07-16T00:00:00"/>
        <d v="2017-07-17T00:00:00"/>
        <d v="2017-07-18T00:00:00"/>
        <d v="2017-07-19T00:00:00"/>
        <d v="2017-07-20T00:00:00"/>
        <d v="2017-07-21T00:00:00"/>
        <d v="2017-07-22T00:00:00"/>
        <d v="2017-07-23T00:00:00"/>
        <d v="2017-07-24T00:00:00"/>
        <d v="2017-07-25T00:00:00"/>
        <d v="2017-07-26T00:00:00"/>
        <d v="2017-07-27T00:00:00"/>
        <d v="2017-07-28T00:00:00"/>
        <d v="2017-07-29T00:00:00"/>
        <d v="2017-07-30T00:00:00"/>
        <d v="2017-07-31T00:00:00"/>
        <d v="2017-08-01T00:00:00"/>
        <d v="2017-08-02T00:00:00"/>
        <d v="2017-08-03T00:00:00"/>
        <d v="2017-08-04T00:00:00"/>
        <d v="2017-08-05T00:00:00"/>
        <d v="2017-08-06T00:00:00"/>
        <d v="2017-08-07T00:00:00"/>
        <d v="2017-08-08T00:00:00"/>
        <d v="2017-08-09T00:00:00"/>
        <d v="2017-08-10T00:00:00"/>
        <d v="2017-08-11T00:00:00"/>
        <d v="2017-08-12T00:00:00"/>
        <d v="2017-08-13T00:00:00"/>
        <d v="2017-08-14T00:00:00"/>
        <d v="2017-08-15T00:00:00"/>
        <d v="2017-08-16T00:00:00"/>
        <d v="2017-08-17T00:00:00"/>
        <d v="2017-08-18T00:00:00"/>
        <d v="2017-08-19T00:00:00"/>
        <d v="2017-08-20T00:00:00"/>
        <d v="2017-08-21T00:00:00"/>
        <d v="2017-08-22T00:00:00"/>
        <d v="2017-08-23T00:00:00"/>
        <d v="2017-08-24T00:00:00"/>
        <d v="2017-08-25T00:00:00"/>
        <d v="2017-08-26T00:00:00"/>
        <d v="2017-08-27T00:00:00"/>
        <d v="2017-08-28T00:00:00"/>
        <d v="2017-08-29T00:00:00"/>
        <d v="2017-08-30T00:00:00"/>
        <d v="2017-08-31T00:00:00"/>
        <d v="2017-09-01T00:00:00"/>
        <d v="2017-09-02T00:00:00"/>
        <d v="2017-09-03T00:00:00"/>
        <d v="2017-09-04T00:00:00"/>
        <d v="2017-09-05T00:00:00"/>
        <d v="2017-09-06T00:00:00"/>
        <d v="2017-09-07T00:00:00"/>
        <d v="2017-09-08T00:00:00"/>
        <d v="2017-09-09T00:00:00"/>
        <d v="2017-09-10T00:00:00"/>
        <d v="2017-09-11T00:00:00"/>
        <d v="2017-09-12T00:00:00"/>
        <d v="2017-09-13T00:00:00"/>
        <d v="2017-09-14T00:00:00"/>
        <d v="2017-09-15T00:00:00"/>
        <d v="2017-09-16T00:00:00"/>
        <d v="2017-09-17T00:00:00"/>
        <d v="2017-09-18T00:00:00"/>
        <d v="2017-09-19T00:00:00"/>
        <d v="2017-09-20T00:00:00"/>
        <d v="2017-09-21T00:00:00"/>
        <d v="2017-09-22T00:00:00"/>
        <d v="2017-09-23T00:00:00"/>
        <d v="2017-09-24T00:00:00"/>
        <d v="2017-09-25T00:00:00"/>
        <d v="2017-09-26T00:00:00"/>
        <d v="2017-09-27T00:00:00"/>
        <d v="2017-09-28T00:00:00"/>
        <d v="2017-09-29T00:00:00"/>
        <d v="2017-09-30T00:00:00"/>
        <d v="2017-10-01T00:00:00"/>
        <d v="2017-10-02T00:00:00"/>
        <d v="2017-10-03T00:00:00"/>
        <d v="2017-10-04T00:00:00"/>
        <d v="2017-10-05T00:00:00"/>
        <d v="2017-10-06T00:00:00"/>
        <d v="2017-10-07T00:00:00"/>
        <d v="2017-10-08T00:00:00"/>
        <d v="2017-10-09T00:00:00"/>
        <d v="2017-10-10T00:00:00"/>
        <d v="2017-10-11T00:00:00"/>
        <d v="2017-10-12T00:00:00"/>
        <d v="2017-10-13T00:00:00"/>
        <d v="2017-10-14T00:00:00"/>
        <d v="2017-10-15T00:00:00"/>
        <d v="2017-10-16T00:00:00"/>
        <d v="2017-10-17T00:00:00"/>
        <d v="2017-10-18T00:00:00"/>
        <d v="2017-10-19T00:00:00"/>
        <d v="2017-10-20T00:00:00"/>
        <d v="2017-10-21T00:00:00"/>
        <d v="2017-10-22T00:00:00"/>
        <d v="2017-10-23T00:00:00"/>
        <d v="2017-10-24T00:00:00"/>
        <d v="2017-10-25T00:00:00"/>
        <d v="2017-10-26T00:00:00"/>
        <d v="2017-10-27T00:00:00"/>
        <d v="2017-10-28T00:00:00"/>
        <d v="2017-10-29T00:00:00"/>
        <d v="2017-10-30T00:00:00"/>
        <d v="2017-10-31T00:00:00"/>
        <d v="2017-11-01T00:00:00"/>
        <d v="2017-11-02T00:00:00"/>
        <d v="2017-11-03T00:00:00"/>
        <d v="2017-11-04T00:00:00"/>
        <d v="2017-11-05T00:00:00"/>
        <d v="2017-11-06T00:00:00"/>
        <d v="2017-11-07T00:00:00"/>
        <d v="2017-11-08T00:00:00"/>
        <d v="2017-11-09T00:00:00"/>
        <d v="2017-11-10T00:00:00"/>
        <d v="2017-11-11T00:00:00"/>
        <d v="2017-11-12T00:00:00"/>
        <d v="2017-11-13T00:00:00"/>
        <d v="2017-11-14T00:00:00"/>
        <d v="2017-11-15T00:00:00"/>
        <d v="2017-11-16T00:00:00"/>
        <d v="2017-11-17T00:00:00"/>
        <d v="2017-11-18T00:00:00"/>
        <d v="2017-11-19T00:00:00"/>
        <d v="2017-11-20T00:00:00"/>
        <d v="2017-11-21T00:00:00"/>
        <d v="2017-11-22T00:00:00"/>
        <d v="2017-11-23T00:00:00"/>
        <d v="2017-11-24T00:00:00"/>
        <d v="2017-11-25T00:00:00"/>
        <d v="2017-11-26T00:00:00"/>
        <d v="2017-11-27T00:00:00"/>
        <d v="2017-11-28T00:00:00"/>
        <d v="2017-11-29T00:00:00"/>
        <d v="2017-11-30T00:00:00"/>
        <d v="2017-12-01T00:00:00"/>
        <d v="2017-12-02T00:00:00"/>
        <d v="2017-12-03T00:00:00"/>
        <d v="2017-12-04T00:00:00"/>
        <d v="2017-12-05T00:00:00"/>
        <d v="2017-12-06T00:00:00"/>
        <d v="2017-12-07T00:00:00"/>
        <d v="2017-12-08T00:00:00"/>
        <d v="2017-12-09T00:00:00"/>
        <d v="2017-12-10T00:00:00"/>
        <d v="2017-12-11T00:00:00"/>
        <d v="2017-12-12T00:00:00"/>
        <d v="2017-12-13T00:00:00"/>
        <d v="2017-12-14T00:00:00"/>
        <d v="2017-12-15T00:00:00"/>
        <d v="2017-12-16T00:00:00"/>
        <d v="2017-12-17T00:00:00"/>
        <d v="2017-12-18T00:00:00"/>
        <d v="2017-12-19T00:00:00"/>
        <d v="2017-12-20T00:00:00"/>
        <d v="2017-12-21T00:00:00"/>
        <d v="2017-12-22T00:00:00"/>
        <d v="2017-12-23T00:00:00"/>
        <d v="2017-12-24T00:00:00"/>
        <d v="2017-12-25T00:00:00"/>
        <d v="2017-12-26T00:00:00"/>
        <d v="2017-12-27T00:00:00"/>
        <d v="2017-12-28T00:00:00"/>
        <d v="2017-12-29T00:00:00"/>
        <d v="2017-12-30T00:00:00"/>
        <d v="2017-12-31T00:00:00"/>
        <m/>
      </sharedItems>
      <fieldGroup par="17"/>
    </cacheField>
    <cacheField name="Month" numFmtId="0">
      <sharedItems count="12">
        <s v="January"/>
        <s v="February"/>
        <s v="March"/>
        <s v="April"/>
        <s v="May"/>
        <s v="June"/>
        <s v="July"/>
        <s v="August"/>
        <s v="September"/>
        <s v="October"/>
        <s v="November"/>
        <s v="December"/>
      </sharedItems>
    </cacheField>
    <cacheField name="Day" numFmtId="0">
      <sharedItems containsBlank="1" count="8">
        <s v="Sunday"/>
        <s v="Monday"/>
        <s v="Tuesday"/>
        <s v="Wednesday"/>
        <s v="Thursday"/>
        <s v="Friday"/>
        <s v="Saturday"/>
        <m/>
      </sharedItems>
    </cacheField>
    <cacheField name="Temperature" numFmtId="0">
      <sharedItems containsString="0" containsBlank="1" containsNumber="1" minValue="15.1" maxValue="102.9"/>
    </cacheField>
    <cacheField name="Rainfall" numFmtId="0">
      <sharedItems containsString="0" containsBlank="1" containsNumber="1" minValue="0.47" maxValue="2.5"/>
    </cacheField>
    <cacheField name="RainfallCategory" numFmtId="0">
      <sharedItems count="3">
        <s v="Heavy"/>
        <s v="Medium"/>
        <s v="None"/>
      </sharedItems>
    </cacheField>
    <cacheField name="Flyers" numFmtId="0">
      <sharedItems containsString="0" containsBlank="1" containsNumber="1" containsInteger="1" minValue="9" maxValue="80"/>
    </cacheField>
    <cacheField name="FlyerSuccess" numFmtId="0">
      <sharedItems count="3">
        <s v="Low"/>
        <s v="Medium"/>
        <s v="Heavy"/>
      </sharedItems>
    </cacheField>
    <cacheField name="FlyerScore" numFmtId="0">
      <sharedItems/>
    </cacheField>
    <cacheField name="Price" numFmtId="44">
      <sharedItems containsString="0" containsBlank="1" containsNumber="1" minValue="0.3" maxValue="0.5" count="3">
        <n v="0.3"/>
        <n v="0.5"/>
        <m/>
      </sharedItems>
    </cacheField>
    <cacheField name="Sales" numFmtId="0">
      <sharedItems containsString="0" containsBlank="1" containsNumber="1" containsInteger="1" minValue="7" maxValue="43" count="36">
        <n v="10"/>
        <n v="13"/>
        <n v="15"/>
        <n v="17"/>
        <n v="18"/>
        <n v="11"/>
        <n v="12"/>
        <n v="14"/>
        <n v="16"/>
        <n v="20"/>
        <n v="21"/>
        <n v="22"/>
        <n v="19"/>
        <n v="23"/>
        <n v="24"/>
        <n v="25"/>
        <n v="26"/>
        <n v="27"/>
        <n v="28"/>
        <n v="29"/>
        <n v="30"/>
        <n v="31"/>
        <n v="33"/>
        <n v="35"/>
        <n v="38"/>
        <n v="32"/>
        <n v="34"/>
        <n v="36"/>
        <n v="39"/>
        <n v="40"/>
        <n v="41"/>
        <n v="37"/>
        <n v="42"/>
        <n v="43"/>
        <n v="7"/>
        <m/>
      </sharedItems>
    </cacheField>
    <cacheField name="Target" numFmtId="0">
      <sharedItems containsString="0" containsBlank="1" containsNumber="1" containsInteger="1" minValue="8" maxValue="8"/>
    </cacheField>
    <cacheField name="Quota" numFmtId="44">
      <sharedItems containsSemiMixedTypes="0" containsString="0" containsNumber="1" minValue="0" maxValue="21.5"/>
    </cacheField>
    <cacheField name="MadeQuota" numFmtId="0">
      <sharedItems/>
    </cacheField>
    <cacheField name="OverallPerformance" numFmtId="0">
      <sharedItems containsSemiMixedTypes="0" containsString="0" containsNumber="1" containsInteger="1" minValue="5" maxValue="25"/>
    </cacheField>
    <cacheField name="Revenue" numFmtId="0">
      <sharedItems containsSemiMixedTypes="0" containsString="0" containsNumber="1" minValue="0" maxValue="21.5"/>
    </cacheField>
    <cacheField name="Days (Date)" numFmtId="0" databaseField="0">
      <fieldGroup base="0">
        <rangePr groupBy="days" startDate="2017-01-01T00:00:00" endDate="2018-01-01T00:00:00"/>
        <groupItems count="368">
          <s v="&lt;1/1/2017"/>
          <s v="1-Jan"/>
          <s v="2-Jan"/>
          <s v="3-Jan"/>
          <s v="4-Jan"/>
          <s v="5-Jan"/>
          <s v="6-Jan"/>
          <s v="7-Jan"/>
          <s v="8-Jan"/>
          <s v="9-Jan"/>
          <s v="10-Jan"/>
          <s v="11-Jan"/>
          <s v="12-Jan"/>
          <s v="13-Jan"/>
          <s v="14-Jan"/>
          <s v="15-Jan"/>
          <s v="16-Jan"/>
          <s v="17-Jan"/>
          <s v="18-Jan"/>
          <s v="19-Jan"/>
          <s v="20-Jan"/>
          <s v="21-Jan"/>
          <s v="22-Jan"/>
          <s v="23-Jan"/>
          <s v="24-Jan"/>
          <s v="25-Jan"/>
          <s v="26-Jan"/>
          <s v="27-Jan"/>
          <s v="28-Jan"/>
          <s v="29-Jan"/>
          <s v="30-Jan"/>
          <s v="31-Jan"/>
          <s v="1-Feb"/>
          <s v="2-Feb"/>
          <s v="3-Feb"/>
          <s v="4-Feb"/>
          <s v="5-Feb"/>
          <s v="6-Feb"/>
          <s v="7-Feb"/>
          <s v="8-Feb"/>
          <s v="9-Feb"/>
          <s v="10-Feb"/>
          <s v="11-Feb"/>
          <s v="12-Feb"/>
          <s v="13-Feb"/>
          <s v="14-Feb"/>
          <s v="15-Feb"/>
          <s v="16-Feb"/>
          <s v="17-Feb"/>
          <s v="18-Feb"/>
          <s v="19-Feb"/>
          <s v="20-Feb"/>
          <s v="21-Feb"/>
          <s v="22-Feb"/>
          <s v="23-Feb"/>
          <s v="24-Feb"/>
          <s v="25-Feb"/>
          <s v="26-Feb"/>
          <s v="27-Feb"/>
          <s v="28-Feb"/>
          <s v="29-Feb"/>
          <s v="1-Mar"/>
          <s v="2-Mar"/>
          <s v="3-Mar"/>
          <s v="4-Mar"/>
          <s v="5-Mar"/>
          <s v="6-Mar"/>
          <s v="7-Mar"/>
          <s v="8-Mar"/>
          <s v="9-Mar"/>
          <s v="10-Mar"/>
          <s v="11-Mar"/>
          <s v="12-Mar"/>
          <s v="13-Mar"/>
          <s v="14-Mar"/>
          <s v="15-Mar"/>
          <s v="16-Mar"/>
          <s v="17-Mar"/>
          <s v="18-Mar"/>
          <s v="19-Mar"/>
          <s v="20-Mar"/>
          <s v="21-Mar"/>
          <s v="22-Mar"/>
          <s v="23-Mar"/>
          <s v="24-Mar"/>
          <s v="25-Mar"/>
          <s v="26-Mar"/>
          <s v="27-Mar"/>
          <s v="28-Mar"/>
          <s v="29-Mar"/>
          <s v="30-Mar"/>
          <s v="31-Mar"/>
          <s v="1-Apr"/>
          <s v="2-Apr"/>
          <s v="3-Apr"/>
          <s v="4-Apr"/>
          <s v="5-Apr"/>
          <s v="6-Apr"/>
          <s v="7-Apr"/>
          <s v="8-Apr"/>
          <s v="9-Apr"/>
          <s v="10-Apr"/>
          <s v="11-Apr"/>
          <s v="12-Apr"/>
          <s v="13-Apr"/>
          <s v="14-Apr"/>
          <s v="15-Apr"/>
          <s v="16-Apr"/>
          <s v="17-Apr"/>
          <s v="18-Apr"/>
          <s v="19-Apr"/>
          <s v="20-Apr"/>
          <s v="21-Apr"/>
          <s v="22-Apr"/>
          <s v="23-Apr"/>
          <s v="24-Apr"/>
          <s v="25-Apr"/>
          <s v="26-Apr"/>
          <s v="27-Apr"/>
          <s v="28-Apr"/>
          <s v="29-Apr"/>
          <s v="30-Apr"/>
          <s v="1-May"/>
          <s v="2-May"/>
          <s v="3-May"/>
          <s v="4-May"/>
          <s v="5-May"/>
          <s v="6-May"/>
          <s v="7-May"/>
          <s v="8-May"/>
          <s v="9-May"/>
          <s v="10-May"/>
          <s v="11-May"/>
          <s v="12-May"/>
          <s v="13-May"/>
          <s v="14-May"/>
          <s v="15-May"/>
          <s v="16-May"/>
          <s v="17-May"/>
          <s v="18-May"/>
          <s v="19-May"/>
          <s v="20-May"/>
          <s v="21-May"/>
          <s v="22-May"/>
          <s v="23-May"/>
          <s v="24-May"/>
          <s v="25-May"/>
          <s v="26-May"/>
          <s v="27-May"/>
          <s v="28-May"/>
          <s v="29-May"/>
          <s v="30-May"/>
          <s v="31-May"/>
          <s v="1-Jun"/>
          <s v="2-Jun"/>
          <s v="3-Jun"/>
          <s v="4-Jun"/>
          <s v="5-Jun"/>
          <s v="6-Jun"/>
          <s v="7-Jun"/>
          <s v="8-Jun"/>
          <s v="9-Jun"/>
          <s v="10-Jun"/>
          <s v="11-Jun"/>
          <s v="12-Jun"/>
          <s v="13-Jun"/>
          <s v="14-Jun"/>
          <s v="15-Jun"/>
          <s v="16-Jun"/>
          <s v="17-Jun"/>
          <s v="18-Jun"/>
          <s v="19-Jun"/>
          <s v="20-Jun"/>
          <s v="21-Jun"/>
          <s v="22-Jun"/>
          <s v="23-Jun"/>
          <s v="24-Jun"/>
          <s v="25-Jun"/>
          <s v="26-Jun"/>
          <s v="27-Jun"/>
          <s v="28-Jun"/>
          <s v="29-Jun"/>
          <s v="30-Jun"/>
          <s v="1-Jul"/>
          <s v="2-Jul"/>
          <s v="3-Jul"/>
          <s v="4-Jul"/>
          <s v="5-Jul"/>
          <s v="6-Jul"/>
          <s v="7-Jul"/>
          <s v="8-Jul"/>
          <s v="9-Jul"/>
          <s v="10-Jul"/>
          <s v="11-Jul"/>
          <s v="12-Jul"/>
          <s v="13-Jul"/>
          <s v="14-Jul"/>
          <s v="15-Jul"/>
          <s v="16-Jul"/>
          <s v="17-Jul"/>
          <s v="18-Jul"/>
          <s v="19-Jul"/>
          <s v="20-Jul"/>
          <s v="21-Jul"/>
          <s v="22-Jul"/>
          <s v="23-Jul"/>
          <s v="24-Jul"/>
          <s v="25-Jul"/>
          <s v="26-Jul"/>
          <s v="27-Jul"/>
          <s v="28-Jul"/>
          <s v="29-Jul"/>
          <s v="30-Jul"/>
          <s v="31-Jul"/>
          <s v="1-Aug"/>
          <s v="2-Aug"/>
          <s v="3-Aug"/>
          <s v="4-Aug"/>
          <s v="5-Aug"/>
          <s v="6-Aug"/>
          <s v="7-Aug"/>
          <s v="8-Aug"/>
          <s v="9-Aug"/>
          <s v="10-Aug"/>
          <s v="11-Aug"/>
          <s v="12-Aug"/>
          <s v="13-Aug"/>
          <s v="14-Aug"/>
          <s v="15-Aug"/>
          <s v="16-Aug"/>
          <s v="17-Aug"/>
          <s v="18-Aug"/>
          <s v="19-Aug"/>
          <s v="20-Aug"/>
          <s v="21-Aug"/>
          <s v="22-Aug"/>
          <s v="23-Aug"/>
          <s v="24-Aug"/>
          <s v="25-Aug"/>
          <s v="26-Aug"/>
          <s v="27-Aug"/>
          <s v="28-Aug"/>
          <s v="29-Aug"/>
          <s v="30-Aug"/>
          <s v="31-Aug"/>
          <s v="1-Sep"/>
          <s v="2-Sep"/>
          <s v="3-Sep"/>
          <s v="4-Sep"/>
          <s v="5-Sep"/>
          <s v="6-Sep"/>
          <s v="7-Sep"/>
          <s v="8-Sep"/>
          <s v="9-Sep"/>
          <s v="10-Sep"/>
          <s v="11-Sep"/>
          <s v="12-Sep"/>
          <s v="13-Sep"/>
          <s v="14-Sep"/>
          <s v="15-Sep"/>
          <s v="16-Sep"/>
          <s v="17-Sep"/>
          <s v="18-Sep"/>
          <s v="19-Sep"/>
          <s v="20-Sep"/>
          <s v="21-Sep"/>
          <s v="22-Sep"/>
          <s v="23-Sep"/>
          <s v="24-Sep"/>
          <s v="25-Sep"/>
          <s v="26-Sep"/>
          <s v="27-Sep"/>
          <s v="28-Sep"/>
          <s v="29-Sep"/>
          <s v="30-Sep"/>
          <s v="1-Oct"/>
          <s v="2-Oct"/>
          <s v="3-Oct"/>
          <s v="4-Oct"/>
          <s v="5-Oct"/>
          <s v="6-Oct"/>
          <s v="7-Oct"/>
          <s v="8-Oct"/>
          <s v="9-Oct"/>
          <s v="10-Oct"/>
          <s v="11-Oct"/>
          <s v="12-Oct"/>
          <s v="13-Oct"/>
          <s v="14-Oct"/>
          <s v="15-Oct"/>
          <s v="16-Oct"/>
          <s v="17-Oct"/>
          <s v="18-Oct"/>
          <s v="19-Oct"/>
          <s v="20-Oct"/>
          <s v="21-Oct"/>
          <s v="22-Oct"/>
          <s v="23-Oct"/>
          <s v="24-Oct"/>
          <s v="25-Oct"/>
          <s v="26-Oct"/>
          <s v="27-Oct"/>
          <s v="28-Oct"/>
          <s v="29-Oct"/>
          <s v="30-Oct"/>
          <s v="31-Oct"/>
          <s v="1-Nov"/>
          <s v="2-Nov"/>
          <s v="3-Nov"/>
          <s v="4-Nov"/>
          <s v="5-Nov"/>
          <s v="6-Nov"/>
          <s v="7-Nov"/>
          <s v="8-Nov"/>
          <s v="9-Nov"/>
          <s v="10-Nov"/>
          <s v="11-Nov"/>
          <s v="12-Nov"/>
          <s v="13-Nov"/>
          <s v="14-Nov"/>
          <s v="15-Nov"/>
          <s v="16-Nov"/>
          <s v="17-Nov"/>
          <s v="18-Nov"/>
          <s v="19-Nov"/>
          <s v="20-Nov"/>
          <s v="21-Nov"/>
          <s v="22-Nov"/>
          <s v="23-Nov"/>
          <s v="24-Nov"/>
          <s v="25-Nov"/>
          <s v="26-Nov"/>
          <s v="27-Nov"/>
          <s v="28-Nov"/>
          <s v="29-Nov"/>
          <s v="30-Nov"/>
          <s v="1-Dec"/>
          <s v="2-Dec"/>
          <s v="3-Dec"/>
          <s v="4-Dec"/>
          <s v="5-Dec"/>
          <s v="6-Dec"/>
          <s v="7-Dec"/>
          <s v="8-Dec"/>
          <s v="9-Dec"/>
          <s v="10-Dec"/>
          <s v="11-Dec"/>
          <s v="12-Dec"/>
          <s v="13-Dec"/>
          <s v="14-Dec"/>
          <s v="15-Dec"/>
          <s v="16-Dec"/>
          <s v="17-Dec"/>
          <s v="18-Dec"/>
          <s v="19-Dec"/>
          <s v="20-Dec"/>
          <s v="21-Dec"/>
          <s v="22-Dec"/>
          <s v="23-Dec"/>
          <s v="24-Dec"/>
          <s v="25-Dec"/>
          <s v="26-Dec"/>
          <s v="27-Dec"/>
          <s v="28-Dec"/>
          <s v="29-Dec"/>
          <s v="30-Dec"/>
          <s v="31-Dec"/>
          <s v="&gt;1/1/2018"/>
        </groupItems>
      </fieldGroup>
    </cacheField>
    <cacheField name="Months (Date)" numFmtId="0" databaseField="0">
      <fieldGroup base="0">
        <rangePr groupBy="months" startDate="2017-01-01T00:00:00" endDate="2018-01-01T00:00:00"/>
        <groupItems count="14">
          <s v="&lt;1/1/2017"/>
          <s v="Jan"/>
          <s v="Feb"/>
          <s v="Mar"/>
          <s v="Apr"/>
          <s v="May"/>
          <s v="Jun"/>
          <s v="Jul"/>
          <s v="Aug"/>
          <s v="Sep"/>
          <s v="Oct"/>
          <s v="Nov"/>
          <s v="Dec"/>
          <s v="&gt;1/1/2018"/>
        </groupItems>
      </fieldGroup>
    </cacheField>
  </cacheFields>
  <extLst>
    <ext xmlns:x14="http://schemas.microsoft.com/office/spreadsheetml/2009/9/main" uri="{725AE2AE-9491-48be-B2B4-4EB974FC3084}">
      <x14:pivotCacheDefinition pivotCacheId="1471107992"/>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6">
  <r>
    <x v="0"/>
    <x v="0"/>
    <x v="0"/>
    <n v="27"/>
    <n v="2"/>
    <x v="0"/>
    <n v="15"/>
    <x v="0"/>
    <s v="5"/>
    <x v="0"/>
    <x v="0"/>
    <n v="8"/>
    <n v="3"/>
    <s v="0"/>
    <n v="5"/>
    <n v="3"/>
  </r>
  <r>
    <x v="1"/>
    <x v="0"/>
    <x v="1"/>
    <n v="28.9"/>
    <n v="1.33"/>
    <x v="0"/>
    <n v="15"/>
    <x v="0"/>
    <s v="5"/>
    <x v="0"/>
    <x v="1"/>
    <n v="8"/>
    <n v="3.9"/>
    <s v="0"/>
    <n v="5"/>
    <n v="3.9"/>
  </r>
  <r>
    <x v="2"/>
    <x v="0"/>
    <x v="2"/>
    <n v="34.5"/>
    <n v="1.33"/>
    <x v="0"/>
    <n v="27"/>
    <x v="1"/>
    <s v="10"/>
    <x v="0"/>
    <x v="2"/>
    <n v="8"/>
    <n v="4.5"/>
    <s v="0"/>
    <n v="10"/>
    <n v="4.5"/>
  </r>
  <r>
    <x v="3"/>
    <x v="0"/>
    <x v="3"/>
    <n v="44.1"/>
    <n v="1.05"/>
    <x v="0"/>
    <n v="28"/>
    <x v="1"/>
    <s v="10"/>
    <x v="0"/>
    <x v="3"/>
    <n v="8"/>
    <n v="5.0999999999999996"/>
    <s v="0"/>
    <n v="10"/>
    <n v="5.0999999999999996"/>
  </r>
  <r>
    <x v="4"/>
    <x v="0"/>
    <x v="4"/>
    <n v="42.4"/>
    <n v="1"/>
    <x v="1"/>
    <n v="33"/>
    <x v="1"/>
    <s v="10"/>
    <x v="0"/>
    <x v="4"/>
    <n v="8"/>
    <n v="5.3999999999999995"/>
    <s v="0"/>
    <n v="10"/>
    <n v="5.3999999999999995"/>
  </r>
  <r>
    <x v="5"/>
    <x v="0"/>
    <x v="5"/>
    <n v="25.3"/>
    <n v="1.54"/>
    <x v="0"/>
    <n v="23"/>
    <x v="0"/>
    <s v="5"/>
    <x v="0"/>
    <x v="5"/>
    <n v="8"/>
    <n v="3.3"/>
    <s v="0"/>
    <n v="5"/>
    <n v="3.3"/>
  </r>
  <r>
    <x v="6"/>
    <x v="0"/>
    <x v="6"/>
    <n v="32.9"/>
    <n v="1.54"/>
    <x v="0"/>
    <n v="19"/>
    <x v="0"/>
    <s v="5"/>
    <x v="0"/>
    <x v="1"/>
    <n v="8"/>
    <n v="3.9"/>
    <s v="0"/>
    <n v="5"/>
    <n v="3.9"/>
  </r>
  <r>
    <x v="7"/>
    <x v="0"/>
    <x v="0"/>
    <n v="37.5"/>
    <n v="1.18"/>
    <x v="0"/>
    <n v="28"/>
    <x v="1"/>
    <s v="10"/>
    <x v="0"/>
    <x v="2"/>
    <n v="8"/>
    <n v="4.5"/>
    <s v="0"/>
    <n v="10"/>
    <n v="4.5"/>
  </r>
  <r>
    <x v="8"/>
    <x v="0"/>
    <x v="1"/>
    <n v="38.1"/>
    <n v="1.18"/>
    <x v="0"/>
    <n v="20"/>
    <x v="0"/>
    <s v="5"/>
    <x v="0"/>
    <x v="3"/>
    <n v="8"/>
    <n v="5.0999999999999996"/>
    <s v="0"/>
    <n v="5"/>
    <n v="5.0999999999999996"/>
  </r>
  <r>
    <x v="9"/>
    <x v="0"/>
    <x v="2"/>
    <n v="43.4"/>
    <n v="1.05"/>
    <x v="0"/>
    <n v="33"/>
    <x v="1"/>
    <s v="10"/>
    <x v="0"/>
    <x v="4"/>
    <n v="8"/>
    <n v="5.3999999999999995"/>
    <s v="0"/>
    <n v="10"/>
    <n v="5.3999999999999995"/>
  </r>
  <r>
    <x v="10"/>
    <x v="0"/>
    <x v="3"/>
    <n v="32.6"/>
    <n v="1.54"/>
    <x v="0"/>
    <n v="23"/>
    <x v="0"/>
    <s v="5"/>
    <x v="0"/>
    <x v="6"/>
    <n v="8"/>
    <n v="3.5999999999999996"/>
    <s v="0"/>
    <n v="5"/>
    <n v="3.5999999999999996"/>
  </r>
  <r>
    <x v="11"/>
    <x v="0"/>
    <x v="4"/>
    <n v="38.200000000000003"/>
    <n v="1.33"/>
    <x v="0"/>
    <n v="16"/>
    <x v="0"/>
    <s v="5"/>
    <x v="0"/>
    <x v="7"/>
    <n v="8"/>
    <n v="4.2"/>
    <s v="0"/>
    <n v="5"/>
    <n v="4.2"/>
  </r>
  <r>
    <x v="12"/>
    <x v="0"/>
    <x v="5"/>
    <n v="37.5"/>
    <n v="1.33"/>
    <x v="0"/>
    <n v="19"/>
    <x v="0"/>
    <s v="5"/>
    <x v="0"/>
    <x v="2"/>
    <n v="8"/>
    <n v="4.5"/>
    <s v="0"/>
    <n v="5"/>
    <n v="4.5"/>
  </r>
  <r>
    <x v="13"/>
    <x v="0"/>
    <x v="6"/>
    <n v="44.1"/>
    <n v="1.05"/>
    <x v="0"/>
    <n v="23"/>
    <x v="0"/>
    <s v="5"/>
    <x v="0"/>
    <x v="3"/>
    <n v="8"/>
    <n v="5.0999999999999996"/>
    <s v="0"/>
    <n v="5"/>
    <n v="5.0999999999999996"/>
  </r>
  <r>
    <x v="14"/>
    <x v="0"/>
    <x v="0"/>
    <n v="43.4"/>
    <n v="1.1100000000000001"/>
    <x v="0"/>
    <n v="33"/>
    <x v="1"/>
    <s v="10"/>
    <x v="0"/>
    <x v="4"/>
    <n v="8"/>
    <n v="5.3999999999999995"/>
    <s v="0"/>
    <n v="10"/>
    <n v="5.3999999999999995"/>
  </r>
  <r>
    <x v="15"/>
    <x v="0"/>
    <x v="1"/>
    <n v="30.6"/>
    <n v="1.67"/>
    <x v="0"/>
    <n v="24"/>
    <x v="0"/>
    <s v="5"/>
    <x v="0"/>
    <x v="6"/>
    <n v="8"/>
    <n v="3.5999999999999996"/>
    <s v="0"/>
    <n v="5"/>
    <n v="3.5999999999999996"/>
  </r>
  <r>
    <x v="16"/>
    <x v="0"/>
    <x v="2"/>
    <n v="32.200000000000003"/>
    <n v="1.43"/>
    <x v="0"/>
    <n v="26"/>
    <x v="1"/>
    <s v="10"/>
    <x v="0"/>
    <x v="7"/>
    <n v="8"/>
    <n v="4.2"/>
    <s v="0"/>
    <n v="10"/>
    <n v="4.2"/>
  </r>
  <r>
    <x v="17"/>
    <x v="0"/>
    <x v="3"/>
    <n v="42.8"/>
    <n v="1.18"/>
    <x v="0"/>
    <n v="33"/>
    <x v="1"/>
    <s v="10"/>
    <x v="0"/>
    <x v="8"/>
    <n v="8"/>
    <n v="4.8"/>
    <s v="0"/>
    <n v="10"/>
    <n v="4.8"/>
  </r>
  <r>
    <x v="18"/>
    <x v="0"/>
    <x v="4"/>
    <n v="43.1"/>
    <n v="1.18"/>
    <x v="0"/>
    <n v="30"/>
    <x v="1"/>
    <s v="10"/>
    <x v="0"/>
    <x v="3"/>
    <n v="8"/>
    <n v="5.0999999999999996"/>
    <s v="0"/>
    <n v="10"/>
    <n v="5.0999999999999996"/>
  </r>
  <r>
    <x v="19"/>
    <x v="0"/>
    <x v="5"/>
    <n v="31.6"/>
    <n v="1.43"/>
    <x v="0"/>
    <n v="20"/>
    <x v="0"/>
    <s v="5"/>
    <x v="0"/>
    <x v="6"/>
    <n v="8"/>
    <n v="3.5999999999999996"/>
    <s v="0"/>
    <n v="5"/>
    <n v="3.5999999999999996"/>
  </r>
  <r>
    <x v="20"/>
    <x v="0"/>
    <x v="6"/>
    <n v="36.200000000000003"/>
    <n v="1.25"/>
    <x v="0"/>
    <n v="16"/>
    <x v="0"/>
    <s v="5"/>
    <x v="0"/>
    <x v="7"/>
    <n v="8"/>
    <n v="4.2"/>
    <s v="0"/>
    <n v="5"/>
    <n v="4.2"/>
  </r>
  <r>
    <x v="21"/>
    <x v="0"/>
    <x v="0"/>
    <n v="40.799999999999997"/>
    <n v="1.1100000000000001"/>
    <x v="0"/>
    <n v="19"/>
    <x v="0"/>
    <s v="5"/>
    <x v="0"/>
    <x v="8"/>
    <n v="8"/>
    <n v="4.8"/>
    <s v="0"/>
    <n v="5"/>
    <n v="4.8"/>
  </r>
  <r>
    <x v="22"/>
    <x v="0"/>
    <x v="1"/>
    <n v="38.1"/>
    <n v="1.05"/>
    <x v="0"/>
    <n v="21"/>
    <x v="0"/>
    <s v="5"/>
    <x v="0"/>
    <x v="3"/>
    <n v="8"/>
    <n v="5.0999999999999996"/>
    <s v="0"/>
    <n v="5"/>
    <n v="5.0999999999999996"/>
  </r>
  <r>
    <x v="23"/>
    <x v="0"/>
    <x v="2"/>
    <n v="28.6"/>
    <n v="1.54"/>
    <x v="0"/>
    <n v="20"/>
    <x v="0"/>
    <s v="5"/>
    <x v="0"/>
    <x v="6"/>
    <n v="8"/>
    <n v="3.5999999999999996"/>
    <s v="0"/>
    <n v="5"/>
    <n v="3.5999999999999996"/>
  </r>
  <r>
    <x v="24"/>
    <x v="0"/>
    <x v="3"/>
    <n v="32.200000000000003"/>
    <n v="1.25"/>
    <x v="0"/>
    <n v="24"/>
    <x v="0"/>
    <s v="5"/>
    <x v="0"/>
    <x v="7"/>
    <n v="8"/>
    <n v="4.2"/>
    <s v="0"/>
    <n v="5"/>
    <n v="4.2"/>
  </r>
  <r>
    <x v="25"/>
    <x v="0"/>
    <x v="4"/>
    <n v="35.799999999999997"/>
    <n v="1.25"/>
    <x v="0"/>
    <n v="18"/>
    <x v="0"/>
    <s v="5"/>
    <x v="0"/>
    <x v="8"/>
    <n v="8"/>
    <n v="4.8"/>
    <s v="0"/>
    <n v="5"/>
    <n v="4.8"/>
  </r>
  <r>
    <x v="26"/>
    <x v="0"/>
    <x v="5"/>
    <n v="42.1"/>
    <n v="1.05"/>
    <x v="0"/>
    <n v="22"/>
    <x v="0"/>
    <s v="5"/>
    <x v="0"/>
    <x v="3"/>
    <n v="8"/>
    <n v="5.0999999999999996"/>
    <s v="0"/>
    <n v="5"/>
    <n v="5.0999999999999996"/>
  </r>
  <r>
    <x v="27"/>
    <x v="0"/>
    <x v="6"/>
    <n v="34.9"/>
    <n v="1.33"/>
    <x v="0"/>
    <n v="15"/>
    <x v="0"/>
    <s v="5"/>
    <x v="0"/>
    <x v="1"/>
    <n v="8"/>
    <n v="3.9"/>
    <s v="0"/>
    <n v="5"/>
    <n v="3.9"/>
  </r>
  <r>
    <x v="28"/>
    <x v="0"/>
    <x v="0"/>
    <n v="35.200000000000003"/>
    <n v="1.33"/>
    <x v="0"/>
    <n v="27"/>
    <x v="1"/>
    <s v="10"/>
    <x v="0"/>
    <x v="7"/>
    <n v="8"/>
    <n v="4.2"/>
    <s v="0"/>
    <n v="10"/>
    <n v="4.2"/>
  </r>
  <r>
    <x v="29"/>
    <x v="0"/>
    <x v="1"/>
    <n v="41.1"/>
    <n v="1.05"/>
    <x v="0"/>
    <n v="20"/>
    <x v="0"/>
    <s v="5"/>
    <x v="0"/>
    <x v="3"/>
    <n v="8"/>
    <n v="5.0999999999999996"/>
    <s v="0"/>
    <n v="5"/>
    <n v="5.0999999999999996"/>
  </r>
  <r>
    <x v="30"/>
    <x v="0"/>
    <x v="2"/>
    <n v="40.4"/>
    <n v="1.05"/>
    <x v="0"/>
    <n v="37"/>
    <x v="1"/>
    <s v="10"/>
    <x v="0"/>
    <x v="4"/>
    <n v="8"/>
    <n v="5.3999999999999995"/>
    <s v="0"/>
    <n v="10"/>
    <n v="5.3999999999999995"/>
  </r>
  <r>
    <x v="31"/>
    <x v="1"/>
    <x v="3"/>
    <n v="42.4"/>
    <n v="1"/>
    <x v="1"/>
    <n v="35"/>
    <x v="1"/>
    <s v="10"/>
    <x v="0"/>
    <x v="4"/>
    <n v="8"/>
    <n v="5.3999999999999995"/>
    <s v="0"/>
    <n v="10"/>
    <n v="5.3999999999999995"/>
  </r>
  <r>
    <x v="32"/>
    <x v="1"/>
    <x v="4"/>
    <n v="52"/>
    <n v="1"/>
    <x v="1"/>
    <n v="22"/>
    <x v="0"/>
    <s v="5"/>
    <x v="0"/>
    <x v="9"/>
    <n v="8"/>
    <n v="6"/>
    <s v="0"/>
    <n v="5"/>
    <n v="6"/>
  </r>
  <r>
    <x v="33"/>
    <x v="1"/>
    <x v="5"/>
    <n v="50.3"/>
    <n v="0.87"/>
    <x v="1"/>
    <n v="25"/>
    <x v="0"/>
    <s v="5"/>
    <x v="0"/>
    <x v="10"/>
    <n v="8"/>
    <n v="6.3"/>
    <s v="0"/>
    <n v="5"/>
    <n v="6.3"/>
  </r>
  <r>
    <x v="34"/>
    <x v="1"/>
    <x v="6"/>
    <n v="56.6"/>
    <n v="0.83"/>
    <x v="1"/>
    <n v="46"/>
    <x v="1"/>
    <s v="10"/>
    <x v="0"/>
    <x v="11"/>
    <n v="8"/>
    <n v="6.6"/>
    <s v="0"/>
    <n v="10"/>
    <n v="6.6"/>
  </r>
  <r>
    <x v="35"/>
    <x v="1"/>
    <x v="0"/>
    <n v="45.4"/>
    <n v="1.1100000000000001"/>
    <x v="0"/>
    <n v="32"/>
    <x v="1"/>
    <s v="10"/>
    <x v="0"/>
    <x v="4"/>
    <n v="8"/>
    <n v="5.3999999999999995"/>
    <s v="0"/>
    <n v="10"/>
    <n v="5.3999999999999995"/>
  </r>
  <r>
    <x v="36"/>
    <x v="1"/>
    <x v="1"/>
    <n v="45"/>
    <n v="0.95"/>
    <x v="1"/>
    <n v="28"/>
    <x v="1"/>
    <s v="10"/>
    <x v="0"/>
    <x v="9"/>
    <n v="8"/>
    <n v="6"/>
    <s v="0"/>
    <n v="10"/>
    <n v="6"/>
  </r>
  <r>
    <x v="37"/>
    <x v="1"/>
    <x v="2"/>
    <n v="52.3"/>
    <n v="0.87"/>
    <x v="1"/>
    <n v="39"/>
    <x v="1"/>
    <s v="10"/>
    <x v="0"/>
    <x v="10"/>
    <n v="8"/>
    <n v="6.3"/>
    <s v="0"/>
    <n v="10"/>
    <n v="6.3"/>
  </r>
  <r>
    <x v="38"/>
    <x v="1"/>
    <x v="3"/>
    <n v="52.6"/>
    <n v="0.87"/>
    <x v="1"/>
    <n v="31"/>
    <x v="1"/>
    <s v="10"/>
    <x v="0"/>
    <x v="11"/>
    <n v="8"/>
    <n v="6.6"/>
    <s v="0"/>
    <n v="10"/>
    <n v="6.6"/>
  </r>
  <r>
    <x v="39"/>
    <x v="1"/>
    <x v="4"/>
    <n v="42.7"/>
    <n v="1"/>
    <x v="1"/>
    <n v="39"/>
    <x v="1"/>
    <s v="10"/>
    <x v="0"/>
    <x v="12"/>
    <n v="8"/>
    <n v="5.7"/>
    <s v="0"/>
    <n v="10"/>
    <n v="5.7"/>
  </r>
  <r>
    <x v="40"/>
    <x v="1"/>
    <x v="5"/>
    <n v="50"/>
    <n v="0.91"/>
    <x v="1"/>
    <n v="40"/>
    <x v="1"/>
    <s v="10"/>
    <x v="0"/>
    <x v="9"/>
    <n v="8"/>
    <n v="6"/>
    <s v="0"/>
    <n v="10"/>
    <n v="6"/>
  </r>
  <r>
    <x v="41"/>
    <x v="1"/>
    <x v="6"/>
    <n v="51.3"/>
    <n v="0.91"/>
    <x v="1"/>
    <n v="35"/>
    <x v="1"/>
    <s v="10"/>
    <x v="0"/>
    <x v="10"/>
    <n v="8"/>
    <n v="6.3"/>
    <s v="0"/>
    <n v="10"/>
    <n v="6.3"/>
  </r>
  <r>
    <x v="42"/>
    <x v="1"/>
    <x v="0"/>
    <n v="55.6"/>
    <n v="0.83"/>
    <x v="1"/>
    <n v="41"/>
    <x v="1"/>
    <s v="10"/>
    <x v="0"/>
    <x v="11"/>
    <n v="8"/>
    <n v="6.6"/>
    <s v="0"/>
    <n v="10"/>
    <n v="6.6"/>
  </r>
  <r>
    <x v="43"/>
    <x v="1"/>
    <x v="1"/>
    <n v="46.4"/>
    <n v="1.1100000000000001"/>
    <x v="0"/>
    <n v="34"/>
    <x v="1"/>
    <s v="10"/>
    <x v="0"/>
    <x v="4"/>
    <n v="8"/>
    <n v="5.3999999999999995"/>
    <s v="0"/>
    <n v="10"/>
    <n v="5.3999999999999995"/>
  </r>
  <r>
    <x v="44"/>
    <x v="1"/>
    <x v="2"/>
    <n v="47.7"/>
    <n v="0.95"/>
    <x v="1"/>
    <n v="35"/>
    <x v="1"/>
    <s v="10"/>
    <x v="0"/>
    <x v="12"/>
    <n v="8"/>
    <n v="5.7"/>
    <s v="0"/>
    <n v="10"/>
    <n v="5.7"/>
  </r>
  <r>
    <x v="45"/>
    <x v="1"/>
    <x v="3"/>
    <n v="52"/>
    <n v="0.91"/>
    <x v="1"/>
    <n v="33"/>
    <x v="1"/>
    <s v="10"/>
    <x v="0"/>
    <x v="9"/>
    <n v="8"/>
    <n v="6"/>
    <s v="0"/>
    <n v="10"/>
    <n v="6"/>
  </r>
  <r>
    <x v="46"/>
    <x v="1"/>
    <x v="4"/>
    <n v="47.3"/>
    <n v="0.87"/>
    <x v="1"/>
    <n v="31"/>
    <x v="1"/>
    <s v="10"/>
    <x v="0"/>
    <x v="10"/>
    <n v="8"/>
    <n v="6.3"/>
    <s v="0"/>
    <n v="10"/>
    <n v="6.3"/>
  </r>
  <r>
    <x v="47"/>
    <x v="1"/>
    <x v="5"/>
    <n v="40.4"/>
    <n v="1"/>
    <x v="1"/>
    <n v="29"/>
    <x v="1"/>
    <s v="10"/>
    <x v="0"/>
    <x v="4"/>
    <n v="8"/>
    <n v="5.3999999999999995"/>
    <s v="0"/>
    <n v="10"/>
    <n v="5.3999999999999995"/>
  </r>
  <r>
    <x v="48"/>
    <x v="1"/>
    <x v="6"/>
    <n v="43.7"/>
    <n v="0.95"/>
    <x v="1"/>
    <n v="25"/>
    <x v="0"/>
    <s v="5"/>
    <x v="0"/>
    <x v="12"/>
    <n v="8"/>
    <n v="5.7"/>
    <s v="0"/>
    <n v="5"/>
    <n v="5.7"/>
  </r>
  <r>
    <x v="49"/>
    <x v="1"/>
    <x v="0"/>
    <n v="50"/>
    <n v="0.95"/>
    <x v="1"/>
    <n v="28"/>
    <x v="1"/>
    <s v="10"/>
    <x v="0"/>
    <x v="9"/>
    <n v="8"/>
    <n v="6"/>
    <s v="0"/>
    <n v="10"/>
    <n v="6"/>
  </r>
  <r>
    <x v="50"/>
    <x v="1"/>
    <x v="1"/>
    <n v="50.3"/>
    <n v="0.95"/>
    <x v="1"/>
    <n v="25"/>
    <x v="0"/>
    <s v="5"/>
    <x v="0"/>
    <x v="10"/>
    <n v="8"/>
    <n v="6.3"/>
    <s v="0"/>
    <n v="5"/>
    <n v="6.3"/>
  </r>
  <r>
    <x v="51"/>
    <x v="1"/>
    <x v="2"/>
    <n v="42.4"/>
    <n v="1"/>
    <x v="1"/>
    <n v="28"/>
    <x v="1"/>
    <s v="10"/>
    <x v="0"/>
    <x v="4"/>
    <n v="8"/>
    <n v="5.3999999999999995"/>
    <s v="0"/>
    <n v="10"/>
    <n v="5.3999999999999995"/>
  </r>
  <r>
    <x v="52"/>
    <x v="1"/>
    <x v="3"/>
    <n v="47.7"/>
    <n v="0.95"/>
    <x v="1"/>
    <n v="36"/>
    <x v="1"/>
    <s v="10"/>
    <x v="0"/>
    <x v="12"/>
    <n v="8"/>
    <n v="5.7"/>
    <s v="0"/>
    <n v="10"/>
    <n v="5.7"/>
  </r>
  <r>
    <x v="53"/>
    <x v="1"/>
    <x v="4"/>
    <n v="45"/>
    <n v="1"/>
    <x v="1"/>
    <n v="23"/>
    <x v="0"/>
    <s v="5"/>
    <x v="0"/>
    <x v="9"/>
    <n v="8"/>
    <n v="6"/>
    <s v="0"/>
    <n v="5"/>
    <n v="6"/>
  </r>
  <r>
    <x v="54"/>
    <x v="1"/>
    <x v="5"/>
    <n v="47.3"/>
    <n v="0.87"/>
    <x v="1"/>
    <n v="36"/>
    <x v="1"/>
    <s v="10"/>
    <x v="0"/>
    <x v="10"/>
    <n v="8"/>
    <n v="6.3"/>
    <s v="0"/>
    <n v="10"/>
    <n v="6.3"/>
  </r>
  <r>
    <x v="55"/>
    <x v="1"/>
    <x v="6"/>
    <n v="42.4"/>
    <n v="1"/>
    <x v="1"/>
    <n v="21"/>
    <x v="0"/>
    <s v="5"/>
    <x v="0"/>
    <x v="4"/>
    <n v="8"/>
    <n v="5.3999999999999995"/>
    <s v="0"/>
    <n v="5"/>
    <n v="5.3999999999999995"/>
  </r>
  <r>
    <x v="56"/>
    <x v="1"/>
    <x v="0"/>
    <n v="48.7"/>
    <n v="1.05"/>
    <x v="0"/>
    <n v="32"/>
    <x v="1"/>
    <s v="10"/>
    <x v="0"/>
    <x v="12"/>
    <n v="8"/>
    <n v="5.7"/>
    <s v="0"/>
    <n v="10"/>
    <n v="5.7"/>
  </r>
  <r>
    <x v="57"/>
    <x v="1"/>
    <x v="1"/>
    <n v="45"/>
    <n v="1"/>
    <x v="1"/>
    <n v="34"/>
    <x v="1"/>
    <s v="10"/>
    <x v="0"/>
    <x v="9"/>
    <n v="8"/>
    <n v="6"/>
    <s v="0"/>
    <n v="10"/>
    <n v="6"/>
  </r>
  <r>
    <x v="58"/>
    <x v="1"/>
    <x v="2"/>
    <n v="49.6"/>
    <n v="0.91"/>
    <x v="1"/>
    <n v="45"/>
    <x v="1"/>
    <s v="10"/>
    <x v="0"/>
    <x v="11"/>
    <n v="8"/>
    <n v="6.6"/>
    <s v="0"/>
    <n v="10"/>
    <n v="6.6"/>
  </r>
  <r>
    <x v="59"/>
    <x v="2"/>
    <x v="3"/>
    <n v="57.9"/>
    <n v="0.87"/>
    <x v="1"/>
    <n v="46"/>
    <x v="1"/>
    <s v="10"/>
    <x v="0"/>
    <x v="13"/>
    <n v="8"/>
    <n v="6.8999999999999995"/>
    <s v="0"/>
    <n v="10"/>
    <n v="6.8999999999999995"/>
  </r>
  <r>
    <x v="60"/>
    <x v="2"/>
    <x v="4"/>
    <n v="57.2"/>
    <n v="0.8"/>
    <x v="1"/>
    <n v="31"/>
    <x v="1"/>
    <s v="10"/>
    <x v="0"/>
    <x v="14"/>
    <n v="8"/>
    <n v="7.1999999999999993"/>
    <s v="0"/>
    <n v="10"/>
    <n v="7.1999999999999993"/>
  </r>
  <r>
    <x v="61"/>
    <x v="2"/>
    <x v="5"/>
    <n v="60.2"/>
    <n v="0.77"/>
    <x v="1"/>
    <n v="28"/>
    <x v="1"/>
    <s v="10"/>
    <x v="0"/>
    <x v="14"/>
    <n v="8"/>
    <n v="7.1999999999999993"/>
    <s v="0"/>
    <n v="10"/>
    <n v="7.1999999999999993"/>
  </r>
  <r>
    <x v="62"/>
    <x v="2"/>
    <x v="6"/>
    <n v="59.5"/>
    <n v="0.77"/>
    <x v="1"/>
    <n v="29"/>
    <x v="1"/>
    <s v="10"/>
    <x v="0"/>
    <x v="15"/>
    <n v="8"/>
    <n v="7.5"/>
    <s v="0"/>
    <n v="10"/>
    <n v="7.5"/>
  </r>
  <r>
    <x v="63"/>
    <x v="2"/>
    <x v="0"/>
    <n v="55.9"/>
    <n v="0.87"/>
    <x v="1"/>
    <n v="32"/>
    <x v="1"/>
    <s v="10"/>
    <x v="0"/>
    <x v="13"/>
    <n v="8"/>
    <n v="6.8999999999999995"/>
    <s v="0"/>
    <n v="10"/>
    <n v="6.8999999999999995"/>
  </r>
  <r>
    <x v="64"/>
    <x v="2"/>
    <x v="1"/>
    <n v="61.2"/>
    <n v="0.77"/>
    <x v="1"/>
    <n v="28"/>
    <x v="1"/>
    <s v="10"/>
    <x v="0"/>
    <x v="14"/>
    <n v="8"/>
    <n v="7.1999999999999993"/>
    <s v="0"/>
    <n v="10"/>
    <n v="7.1999999999999993"/>
  </r>
  <r>
    <x v="65"/>
    <x v="2"/>
    <x v="2"/>
    <n v="60.2"/>
    <n v="0.77"/>
    <x v="1"/>
    <n v="32"/>
    <x v="1"/>
    <s v="10"/>
    <x v="0"/>
    <x v="14"/>
    <n v="8"/>
    <n v="7.1999999999999993"/>
    <s v="0"/>
    <n v="10"/>
    <n v="7.1999999999999993"/>
  </r>
  <r>
    <x v="66"/>
    <x v="2"/>
    <x v="3"/>
    <n v="58.5"/>
    <n v="0.77"/>
    <x v="1"/>
    <n v="43"/>
    <x v="1"/>
    <s v="10"/>
    <x v="0"/>
    <x v="15"/>
    <n v="8"/>
    <n v="7.5"/>
    <s v="0"/>
    <n v="10"/>
    <n v="7.5"/>
  </r>
  <r>
    <x v="67"/>
    <x v="2"/>
    <x v="4"/>
    <n v="52.9"/>
    <n v="0.8"/>
    <x v="1"/>
    <n v="29"/>
    <x v="1"/>
    <s v="10"/>
    <x v="0"/>
    <x v="13"/>
    <n v="8"/>
    <n v="6.8999999999999995"/>
    <s v="0"/>
    <n v="10"/>
    <n v="6.8999999999999995"/>
  </r>
  <r>
    <x v="68"/>
    <x v="2"/>
    <x v="5"/>
    <n v="59.2"/>
    <n v="0.83"/>
    <x v="1"/>
    <n v="31"/>
    <x v="1"/>
    <s v="10"/>
    <x v="0"/>
    <x v="14"/>
    <n v="8"/>
    <n v="7.1999999999999993"/>
    <s v="0"/>
    <n v="10"/>
    <n v="7.1999999999999993"/>
  </r>
  <r>
    <x v="69"/>
    <x v="2"/>
    <x v="6"/>
    <n v="58.2"/>
    <n v="0.83"/>
    <x v="1"/>
    <n v="30"/>
    <x v="1"/>
    <s v="10"/>
    <x v="0"/>
    <x v="14"/>
    <n v="8"/>
    <n v="7.1999999999999993"/>
    <s v="0"/>
    <n v="10"/>
    <n v="7.1999999999999993"/>
  </r>
  <r>
    <x v="70"/>
    <x v="2"/>
    <x v="0"/>
    <n v="61.5"/>
    <n v="0.74"/>
    <x v="1"/>
    <n v="47"/>
    <x v="1"/>
    <s v="10"/>
    <x v="0"/>
    <x v="15"/>
    <n v="8"/>
    <n v="7.5"/>
    <s v="0"/>
    <n v="10"/>
    <n v="7.5"/>
  </r>
  <r>
    <x v="71"/>
    <x v="2"/>
    <x v="1"/>
    <n v="55.9"/>
    <n v="0.87"/>
    <x v="1"/>
    <n v="48"/>
    <x v="1"/>
    <s v="10"/>
    <x v="0"/>
    <x v="13"/>
    <n v="8"/>
    <n v="6.8999999999999995"/>
    <s v="0"/>
    <n v="10"/>
    <n v="6.8999999999999995"/>
  </r>
  <r>
    <x v="72"/>
    <x v="2"/>
    <x v="2"/>
    <n v="58.9"/>
    <n v="0.87"/>
    <x v="1"/>
    <n v="35"/>
    <x v="1"/>
    <s v="10"/>
    <x v="0"/>
    <x v="13"/>
    <n v="8"/>
    <n v="6.8999999999999995"/>
    <s v="0"/>
    <n v="10"/>
    <n v="6.8999999999999995"/>
  </r>
  <r>
    <x v="73"/>
    <x v="2"/>
    <x v="3"/>
    <n v="56.2"/>
    <n v="0.83"/>
    <x v="1"/>
    <n v="30"/>
    <x v="1"/>
    <s v="10"/>
    <x v="0"/>
    <x v="14"/>
    <n v="8"/>
    <n v="7.1999999999999993"/>
    <s v="0"/>
    <n v="10"/>
    <n v="7.1999999999999993"/>
  </r>
  <r>
    <x v="74"/>
    <x v="2"/>
    <x v="4"/>
    <n v="60.2"/>
    <n v="0.83"/>
    <x v="1"/>
    <n v="39"/>
    <x v="1"/>
    <s v="10"/>
    <x v="0"/>
    <x v="14"/>
    <n v="8"/>
    <n v="7.1999999999999993"/>
    <s v="0"/>
    <n v="10"/>
    <n v="7.1999999999999993"/>
  </r>
  <r>
    <x v="75"/>
    <x v="2"/>
    <x v="5"/>
    <n v="56.5"/>
    <n v="0.77"/>
    <x v="1"/>
    <n v="50"/>
    <x v="1"/>
    <s v="10"/>
    <x v="0"/>
    <x v="15"/>
    <n v="8"/>
    <n v="7.5"/>
    <s v="0"/>
    <n v="10"/>
    <n v="7.5"/>
  </r>
  <r>
    <x v="76"/>
    <x v="2"/>
    <x v="6"/>
    <n v="53.9"/>
    <n v="0.83"/>
    <x v="1"/>
    <n v="32"/>
    <x v="1"/>
    <s v="10"/>
    <x v="0"/>
    <x v="13"/>
    <n v="8"/>
    <n v="6.8999999999999995"/>
    <s v="0"/>
    <n v="10"/>
    <n v="6.8999999999999995"/>
  </r>
  <r>
    <x v="77"/>
    <x v="2"/>
    <x v="0"/>
    <n v="56.9"/>
    <n v="0.83"/>
    <x v="1"/>
    <n v="38"/>
    <x v="1"/>
    <s v="10"/>
    <x v="0"/>
    <x v="13"/>
    <n v="8"/>
    <n v="6.8999999999999995"/>
    <s v="0"/>
    <n v="10"/>
    <n v="6.8999999999999995"/>
  </r>
  <r>
    <x v="78"/>
    <x v="2"/>
    <x v="1"/>
    <n v="58.2"/>
    <n v="0.77"/>
    <x v="1"/>
    <n v="33"/>
    <x v="1"/>
    <s v="10"/>
    <x v="0"/>
    <x v="14"/>
    <n v="8"/>
    <n v="7.1999999999999993"/>
    <s v="0"/>
    <n v="10"/>
    <n v="7.1999999999999993"/>
  </r>
  <r>
    <x v="79"/>
    <x v="2"/>
    <x v="2"/>
    <n v="57.2"/>
    <n v="0.83"/>
    <x v="1"/>
    <n v="36"/>
    <x v="1"/>
    <s v="10"/>
    <x v="0"/>
    <x v="14"/>
    <n v="8"/>
    <n v="7.1999999999999993"/>
    <s v="0"/>
    <n v="10"/>
    <n v="7.1999999999999993"/>
  </r>
  <r>
    <x v="80"/>
    <x v="2"/>
    <x v="3"/>
    <n v="56.5"/>
    <n v="0.74"/>
    <x v="1"/>
    <n v="38"/>
    <x v="1"/>
    <s v="10"/>
    <x v="0"/>
    <x v="15"/>
    <n v="8"/>
    <n v="7.5"/>
    <s v="0"/>
    <n v="10"/>
    <n v="7.5"/>
  </r>
  <r>
    <x v="81"/>
    <x v="2"/>
    <x v="4"/>
    <n v="55.9"/>
    <n v="0.87"/>
    <x v="1"/>
    <n v="35"/>
    <x v="1"/>
    <s v="10"/>
    <x v="0"/>
    <x v="13"/>
    <n v="8"/>
    <n v="6.8999999999999995"/>
    <s v="0"/>
    <n v="10"/>
    <n v="6.8999999999999995"/>
  </r>
  <r>
    <x v="82"/>
    <x v="2"/>
    <x v="5"/>
    <n v="56.9"/>
    <n v="0.83"/>
    <x v="1"/>
    <n v="41"/>
    <x v="1"/>
    <s v="10"/>
    <x v="0"/>
    <x v="13"/>
    <n v="8"/>
    <n v="6.8999999999999995"/>
    <s v="0"/>
    <n v="10"/>
    <n v="6.8999999999999995"/>
  </r>
  <r>
    <x v="83"/>
    <x v="2"/>
    <x v="6"/>
    <n v="58.2"/>
    <n v="0.8"/>
    <x v="1"/>
    <n v="50"/>
    <x v="1"/>
    <s v="10"/>
    <x v="0"/>
    <x v="14"/>
    <n v="8"/>
    <n v="7.1999999999999993"/>
    <s v="0"/>
    <n v="10"/>
    <n v="7.1999999999999993"/>
  </r>
  <r>
    <x v="84"/>
    <x v="2"/>
    <x v="0"/>
    <n v="59.5"/>
    <n v="0.77"/>
    <x v="1"/>
    <n v="39"/>
    <x v="1"/>
    <s v="10"/>
    <x v="0"/>
    <x v="15"/>
    <n v="8"/>
    <n v="7.5"/>
    <s v="0"/>
    <n v="10"/>
    <n v="7.5"/>
  </r>
  <r>
    <x v="85"/>
    <x v="2"/>
    <x v="1"/>
    <n v="60.5"/>
    <n v="0.74"/>
    <x v="1"/>
    <n v="30"/>
    <x v="1"/>
    <s v="10"/>
    <x v="0"/>
    <x v="15"/>
    <n v="8"/>
    <n v="7.5"/>
    <s v="0"/>
    <n v="10"/>
    <n v="7.5"/>
  </r>
  <r>
    <x v="86"/>
    <x v="2"/>
    <x v="2"/>
    <n v="55.9"/>
    <n v="0.83"/>
    <x v="1"/>
    <n v="48"/>
    <x v="1"/>
    <s v="10"/>
    <x v="0"/>
    <x v="13"/>
    <n v="8"/>
    <n v="6.8999999999999995"/>
    <s v="0"/>
    <n v="10"/>
    <n v="6.8999999999999995"/>
  </r>
  <r>
    <x v="87"/>
    <x v="2"/>
    <x v="3"/>
    <n v="57.2"/>
    <n v="0.83"/>
    <x v="1"/>
    <n v="39"/>
    <x v="1"/>
    <s v="10"/>
    <x v="0"/>
    <x v="14"/>
    <n v="8"/>
    <n v="7.1999999999999993"/>
    <s v="0"/>
    <n v="10"/>
    <n v="7.1999999999999993"/>
  </r>
  <r>
    <x v="88"/>
    <x v="2"/>
    <x v="4"/>
    <n v="55.2"/>
    <n v="0.8"/>
    <x v="1"/>
    <n v="47"/>
    <x v="1"/>
    <s v="10"/>
    <x v="0"/>
    <x v="14"/>
    <n v="8"/>
    <n v="7.1999999999999993"/>
    <s v="0"/>
    <n v="10"/>
    <n v="7.1999999999999993"/>
  </r>
  <r>
    <x v="89"/>
    <x v="2"/>
    <x v="5"/>
    <n v="58.5"/>
    <n v="0.77"/>
    <x v="1"/>
    <n v="48"/>
    <x v="1"/>
    <s v="10"/>
    <x v="0"/>
    <x v="15"/>
    <n v="8"/>
    <n v="7.5"/>
    <s v="0"/>
    <n v="10"/>
    <n v="7.5"/>
  </r>
  <r>
    <x v="90"/>
    <x v="3"/>
    <x v="6"/>
    <n v="57.5"/>
    <n v="0.8"/>
    <x v="1"/>
    <n v="33"/>
    <x v="1"/>
    <s v="10"/>
    <x v="0"/>
    <x v="15"/>
    <n v="8"/>
    <n v="7.5"/>
    <s v="0"/>
    <n v="10"/>
    <n v="7.5"/>
  </r>
  <r>
    <x v="91"/>
    <x v="3"/>
    <x v="0"/>
    <n v="65.8"/>
    <n v="0.74"/>
    <x v="1"/>
    <n v="47"/>
    <x v="1"/>
    <s v="10"/>
    <x v="0"/>
    <x v="16"/>
    <n v="8"/>
    <n v="7.8"/>
    <s v="0"/>
    <n v="10"/>
    <n v="7.8"/>
  </r>
  <r>
    <x v="92"/>
    <x v="3"/>
    <x v="1"/>
    <n v="60.8"/>
    <n v="0.74"/>
    <x v="1"/>
    <n v="51"/>
    <x v="2"/>
    <s v="15"/>
    <x v="0"/>
    <x v="16"/>
    <n v="8"/>
    <n v="7.8"/>
    <s v="0"/>
    <n v="15"/>
    <n v="7.8"/>
  </r>
  <r>
    <x v="93"/>
    <x v="3"/>
    <x v="2"/>
    <n v="62.1"/>
    <n v="0.71"/>
    <x v="1"/>
    <n v="31"/>
    <x v="1"/>
    <s v="10"/>
    <x v="0"/>
    <x v="17"/>
    <n v="8"/>
    <n v="8.1"/>
    <s v="10"/>
    <n v="20"/>
    <n v="8.1"/>
  </r>
  <r>
    <x v="94"/>
    <x v="3"/>
    <x v="3"/>
    <n v="64.400000000000006"/>
    <n v="0.71"/>
    <x v="1"/>
    <n v="33"/>
    <x v="1"/>
    <s v="10"/>
    <x v="0"/>
    <x v="18"/>
    <n v="8"/>
    <n v="8.4"/>
    <s v="10"/>
    <n v="20"/>
    <n v="8.4"/>
  </r>
  <r>
    <x v="95"/>
    <x v="3"/>
    <x v="4"/>
    <n v="57.5"/>
    <n v="0.8"/>
    <x v="1"/>
    <n v="31"/>
    <x v="1"/>
    <s v="10"/>
    <x v="0"/>
    <x v="15"/>
    <n v="8"/>
    <n v="7.5"/>
    <s v="0"/>
    <n v="10"/>
    <n v="7.5"/>
  </r>
  <r>
    <x v="96"/>
    <x v="3"/>
    <x v="5"/>
    <n v="59.8"/>
    <n v="0.74"/>
    <x v="1"/>
    <n v="44"/>
    <x v="1"/>
    <s v="10"/>
    <x v="0"/>
    <x v="16"/>
    <n v="8"/>
    <n v="7.8"/>
    <s v="0"/>
    <n v="10"/>
    <n v="7.8"/>
  </r>
  <r>
    <x v="97"/>
    <x v="3"/>
    <x v="6"/>
    <n v="63.8"/>
    <n v="0.74"/>
    <x v="1"/>
    <n v="37"/>
    <x v="1"/>
    <s v="10"/>
    <x v="0"/>
    <x v="16"/>
    <n v="8"/>
    <n v="7.8"/>
    <s v="0"/>
    <n v="10"/>
    <n v="7.8"/>
  </r>
  <r>
    <x v="98"/>
    <x v="3"/>
    <x v="0"/>
    <n v="63.1"/>
    <n v="0.69"/>
    <x v="1"/>
    <n v="52"/>
    <x v="2"/>
    <s v="15"/>
    <x v="0"/>
    <x v="17"/>
    <n v="8"/>
    <n v="8.1"/>
    <s v="10"/>
    <n v="25"/>
    <n v="8.1"/>
  </r>
  <r>
    <x v="99"/>
    <x v="3"/>
    <x v="1"/>
    <n v="58.5"/>
    <n v="0.74"/>
    <x v="1"/>
    <n v="48"/>
    <x v="1"/>
    <s v="10"/>
    <x v="0"/>
    <x v="15"/>
    <n v="8"/>
    <n v="7.5"/>
    <s v="0"/>
    <n v="10"/>
    <n v="7.5"/>
  </r>
  <r>
    <x v="100"/>
    <x v="3"/>
    <x v="2"/>
    <n v="60.8"/>
    <n v="0.74"/>
    <x v="1"/>
    <n v="34"/>
    <x v="1"/>
    <s v="10"/>
    <x v="0"/>
    <x v="16"/>
    <n v="8"/>
    <n v="7.8"/>
    <s v="0"/>
    <n v="10"/>
    <n v="7.8"/>
  </r>
  <r>
    <x v="101"/>
    <x v="3"/>
    <x v="3"/>
    <n v="66.099999999999994"/>
    <n v="0.74"/>
    <x v="1"/>
    <n v="30"/>
    <x v="1"/>
    <s v="10"/>
    <x v="0"/>
    <x v="17"/>
    <n v="8"/>
    <n v="8.1"/>
    <s v="10"/>
    <n v="20"/>
    <n v="8.1"/>
  </r>
  <r>
    <x v="102"/>
    <x v="3"/>
    <x v="4"/>
    <n v="61.1"/>
    <n v="0.69"/>
    <x v="1"/>
    <n v="46"/>
    <x v="1"/>
    <s v="10"/>
    <x v="0"/>
    <x v="17"/>
    <n v="8"/>
    <n v="8.1"/>
    <s v="10"/>
    <n v="20"/>
    <n v="8.1"/>
  </r>
  <r>
    <x v="103"/>
    <x v="3"/>
    <x v="5"/>
    <n v="61.5"/>
    <n v="0.77"/>
    <x v="1"/>
    <n v="49"/>
    <x v="1"/>
    <s v="10"/>
    <x v="0"/>
    <x v="15"/>
    <n v="8"/>
    <n v="7.5"/>
    <s v="0"/>
    <n v="10"/>
    <n v="7.5"/>
  </r>
  <r>
    <x v="104"/>
    <x v="3"/>
    <x v="6"/>
    <n v="65.8"/>
    <n v="0.74"/>
    <x v="1"/>
    <n v="41"/>
    <x v="1"/>
    <s v="10"/>
    <x v="0"/>
    <x v="16"/>
    <n v="8"/>
    <n v="7.8"/>
    <s v="0"/>
    <n v="10"/>
    <n v="7.8"/>
  </r>
  <r>
    <x v="105"/>
    <x v="3"/>
    <x v="0"/>
    <n v="65.099999999999994"/>
    <n v="0.69"/>
    <x v="1"/>
    <n v="43"/>
    <x v="1"/>
    <s v="10"/>
    <x v="0"/>
    <x v="17"/>
    <n v="8"/>
    <n v="8.1"/>
    <s v="10"/>
    <n v="20"/>
    <n v="8.1"/>
  </r>
  <r>
    <x v="106"/>
    <x v="3"/>
    <x v="1"/>
    <n v="64.099999999999994"/>
    <n v="0.71"/>
    <x v="1"/>
    <n v="56"/>
    <x v="2"/>
    <s v="15"/>
    <x v="0"/>
    <x v="17"/>
    <n v="8"/>
    <n v="8.1"/>
    <s v="10"/>
    <n v="25"/>
    <n v="8.1"/>
  </r>
  <r>
    <x v="107"/>
    <x v="3"/>
    <x v="2"/>
    <n v="62.5"/>
    <n v="0.74"/>
    <x v="1"/>
    <n v="31"/>
    <x v="1"/>
    <s v="10"/>
    <x v="0"/>
    <x v="15"/>
    <n v="8"/>
    <n v="7.5"/>
    <s v="0"/>
    <n v="10"/>
    <n v="7.5"/>
  </r>
  <r>
    <x v="108"/>
    <x v="3"/>
    <x v="3"/>
    <n v="59.8"/>
    <n v="0.77"/>
    <x v="1"/>
    <n v="53"/>
    <x v="2"/>
    <s v="15"/>
    <x v="0"/>
    <x v="16"/>
    <n v="8"/>
    <n v="7.8"/>
    <s v="0"/>
    <n v="15"/>
    <n v="7.8"/>
  </r>
  <r>
    <x v="109"/>
    <x v="3"/>
    <x v="4"/>
    <n v="68.099999999999994"/>
    <n v="0.69"/>
    <x v="1"/>
    <n v="42"/>
    <x v="1"/>
    <s v="10"/>
    <x v="0"/>
    <x v="17"/>
    <n v="8"/>
    <n v="8.1"/>
    <s v="10"/>
    <n v="20"/>
    <n v="8.1"/>
  </r>
  <r>
    <x v="110"/>
    <x v="3"/>
    <x v="5"/>
    <n v="67.099999999999994"/>
    <n v="0.74"/>
    <x v="1"/>
    <n v="48"/>
    <x v="1"/>
    <s v="10"/>
    <x v="0"/>
    <x v="17"/>
    <n v="8"/>
    <n v="8.1"/>
    <s v="10"/>
    <n v="20"/>
    <n v="8.1"/>
  </r>
  <r>
    <x v="111"/>
    <x v="3"/>
    <x v="6"/>
    <n v="57.5"/>
    <n v="0.77"/>
    <x v="1"/>
    <n v="47"/>
    <x v="1"/>
    <s v="10"/>
    <x v="0"/>
    <x v="15"/>
    <n v="8"/>
    <n v="7.5"/>
    <s v="0"/>
    <n v="10"/>
    <n v="7.5"/>
  </r>
  <r>
    <x v="112"/>
    <x v="3"/>
    <x v="0"/>
    <n v="60.8"/>
    <n v="0.77"/>
    <x v="1"/>
    <n v="50"/>
    <x v="1"/>
    <s v="10"/>
    <x v="0"/>
    <x v="16"/>
    <n v="8"/>
    <n v="7.8"/>
    <s v="0"/>
    <n v="10"/>
    <n v="7.8"/>
  </r>
  <r>
    <x v="113"/>
    <x v="3"/>
    <x v="1"/>
    <n v="65.099999999999994"/>
    <n v="0.69"/>
    <x v="1"/>
    <n v="48"/>
    <x v="1"/>
    <s v="10"/>
    <x v="0"/>
    <x v="17"/>
    <n v="8"/>
    <n v="8.1"/>
    <s v="10"/>
    <n v="20"/>
    <n v="8.1"/>
  </r>
  <r>
    <x v="114"/>
    <x v="3"/>
    <x v="2"/>
    <n v="65.099999999999994"/>
    <n v="0.71"/>
    <x v="1"/>
    <n v="37"/>
    <x v="1"/>
    <s v="10"/>
    <x v="0"/>
    <x v="17"/>
    <n v="8"/>
    <n v="8.1"/>
    <s v="10"/>
    <n v="20"/>
    <n v="8.1"/>
  </r>
  <r>
    <x v="115"/>
    <x v="3"/>
    <x v="3"/>
    <n v="62.5"/>
    <n v="0.8"/>
    <x v="1"/>
    <n v="48"/>
    <x v="1"/>
    <s v="10"/>
    <x v="0"/>
    <x v="15"/>
    <n v="8"/>
    <n v="7.5"/>
    <s v="0"/>
    <n v="10"/>
    <n v="7.5"/>
  </r>
  <r>
    <x v="116"/>
    <x v="3"/>
    <x v="4"/>
    <n v="63.5"/>
    <n v="0.77"/>
    <x v="1"/>
    <n v="50"/>
    <x v="1"/>
    <s v="10"/>
    <x v="0"/>
    <x v="15"/>
    <n v="8"/>
    <n v="7.5"/>
    <s v="0"/>
    <n v="10"/>
    <n v="7.5"/>
  </r>
  <r>
    <x v="117"/>
    <x v="3"/>
    <x v="5"/>
    <n v="58.8"/>
    <n v="0.74"/>
    <x v="1"/>
    <n v="32"/>
    <x v="1"/>
    <s v="10"/>
    <x v="0"/>
    <x v="16"/>
    <n v="8"/>
    <n v="7.8"/>
    <s v="0"/>
    <n v="10"/>
    <n v="7.8"/>
  </r>
  <r>
    <x v="118"/>
    <x v="3"/>
    <x v="6"/>
    <n v="65.099999999999994"/>
    <n v="0.71"/>
    <x v="1"/>
    <n v="32"/>
    <x v="1"/>
    <s v="10"/>
    <x v="0"/>
    <x v="17"/>
    <n v="8"/>
    <n v="8.1"/>
    <s v="10"/>
    <n v="20"/>
    <n v="8.1"/>
  </r>
  <r>
    <x v="119"/>
    <x v="3"/>
    <x v="0"/>
    <n v="67.099999999999994"/>
    <n v="0.74"/>
    <x v="1"/>
    <n v="35"/>
    <x v="1"/>
    <s v="10"/>
    <x v="0"/>
    <x v="17"/>
    <n v="8"/>
    <n v="8.1"/>
    <s v="10"/>
    <n v="20"/>
    <n v="8.1"/>
  </r>
  <r>
    <x v="120"/>
    <x v="4"/>
    <x v="1"/>
    <n v="66.7"/>
    <n v="0.65"/>
    <x v="1"/>
    <n v="56"/>
    <x v="2"/>
    <s v="15"/>
    <x v="0"/>
    <x v="19"/>
    <n v="8"/>
    <n v="8.6999999999999993"/>
    <s v="10"/>
    <n v="25"/>
    <n v="8.6999999999999993"/>
  </r>
  <r>
    <x v="121"/>
    <x v="4"/>
    <x v="2"/>
    <n v="65.7"/>
    <n v="0.69"/>
    <x v="1"/>
    <n v="40"/>
    <x v="1"/>
    <s v="10"/>
    <x v="0"/>
    <x v="19"/>
    <n v="8"/>
    <n v="8.6999999999999993"/>
    <s v="10"/>
    <n v="20"/>
    <n v="8.6999999999999993"/>
  </r>
  <r>
    <x v="122"/>
    <x v="4"/>
    <x v="3"/>
    <n v="71"/>
    <n v="0.63"/>
    <x v="1"/>
    <n v="55"/>
    <x v="2"/>
    <s v="15"/>
    <x v="0"/>
    <x v="20"/>
    <n v="8"/>
    <n v="9"/>
    <s v="10"/>
    <n v="25"/>
    <n v="9"/>
  </r>
  <r>
    <x v="123"/>
    <x v="4"/>
    <x v="4"/>
    <n v="71.3"/>
    <n v="0.63"/>
    <x v="1"/>
    <n v="64"/>
    <x v="2"/>
    <s v="15"/>
    <x v="0"/>
    <x v="21"/>
    <n v="8"/>
    <n v="9.2999999999999989"/>
    <s v="10"/>
    <n v="25"/>
    <n v="9.2999999999999989"/>
  </r>
  <r>
    <x v="124"/>
    <x v="4"/>
    <x v="5"/>
    <n v="69.400000000000006"/>
    <n v="0.71"/>
    <x v="1"/>
    <n v="31"/>
    <x v="1"/>
    <s v="10"/>
    <x v="0"/>
    <x v="18"/>
    <n v="8"/>
    <n v="8.4"/>
    <s v="10"/>
    <n v="20"/>
    <n v="8.4"/>
  </r>
  <r>
    <x v="125"/>
    <x v="4"/>
    <x v="6"/>
    <n v="66.7"/>
    <n v="0.67"/>
    <x v="1"/>
    <n v="51"/>
    <x v="2"/>
    <s v="15"/>
    <x v="0"/>
    <x v="19"/>
    <n v="8"/>
    <n v="8.6999999999999993"/>
    <s v="10"/>
    <n v="25"/>
    <n v="8.6999999999999993"/>
  </r>
  <r>
    <x v="126"/>
    <x v="4"/>
    <x v="0"/>
    <n v="69.7"/>
    <n v="0.65"/>
    <x v="1"/>
    <n v="49"/>
    <x v="1"/>
    <s v="10"/>
    <x v="0"/>
    <x v="19"/>
    <n v="8"/>
    <n v="8.6999999999999993"/>
    <s v="10"/>
    <n v="20"/>
    <n v="8.6999999999999993"/>
  </r>
  <r>
    <x v="127"/>
    <x v="4"/>
    <x v="1"/>
    <n v="75"/>
    <n v="0.67"/>
    <x v="1"/>
    <n v="56"/>
    <x v="2"/>
    <s v="15"/>
    <x v="0"/>
    <x v="20"/>
    <n v="8"/>
    <n v="9"/>
    <s v="10"/>
    <n v="25"/>
    <n v="9"/>
  </r>
  <r>
    <x v="128"/>
    <x v="4"/>
    <x v="2"/>
    <n v="71.3"/>
    <n v="0.63"/>
    <x v="1"/>
    <n v="56"/>
    <x v="2"/>
    <s v="15"/>
    <x v="0"/>
    <x v="21"/>
    <n v="8"/>
    <n v="9.2999999999999989"/>
    <s v="10"/>
    <n v="25"/>
    <n v="9.2999999999999989"/>
  </r>
  <r>
    <x v="129"/>
    <x v="4"/>
    <x v="3"/>
    <n v="69.400000000000006"/>
    <n v="0.69"/>
    <x v="1"/>
    <n v="40"/>
    <x v="1"/>
    <s v="10"/>
    <x v="0"/>
    <x v="18"/>
    <n v="8"/>
    <n v="8.4"/>
    <s v="10"/>
    <n v="20"/>
    <n v="8.4"/>
  </r>
  <r>
    <x v="130"/>
    <x v="4"/>
    <x v="4"/>
    <n v="72.7"/>
    <n v="0.67"/>
    <x v="1"/>
    <n v="57"/>
    <x v="2"/>
    <s v="15"/>
    <x v="0"/>
    <x v="19"/>
    <n v="8"/>
    <n v="8.6999999999999993"/>
    <s v="10"/>
    <n v="25"/>
    <n v="8.6999999999999993"/>
  </r>
  <r>
    <x v="131"/>
    <x v="4"/>
    <x v="5"/>
    <n v="66.7"/>
    <n v="0.67"/>
    <x v="1"/>
    <n v="40"/>
    <x v="1"/>
    <s v="10"/>
    <x v="0"/>
    <x v="19"/>
    <n v="8"/>
    <n v="8.6999999999999993"/>
    <s v="10"/>
    <n v="20"/>
    <n v="8.6999999999999993"/>
  </r>
  <r>
    <x v="132"/>
    <x v="4"/>
    <x v="6"/>
    <n v="70"/>
    <n v="0.65"/>
    <x v="1"/>
    <n v="34"/>
    <x v="1"/>
    <s v="10"/>
    <x v="0"/>
    <x v="20"/>
    <n v="8"/>
    <n v="9"/>
    <s v="10"/>
    <n v="20"/>
    <n v="9"/>
  </r>
  <r>
    <x v="133"/>
    <x v="4"/>
    <x v="0"/>
    <n v="77.3"/>
    <n v="0.63"/>
    <x v="1"/>
    <n v="58"/>
    <x v="2"/>
    <s v="15"/>
    <x v="0"/>
    <x v="21"/>
    <n v="8"/>
    <n v="9.2999999999999989"/>
    <s v="10"/>
    <n v="25"/>
    <n v="9.2999999999999989"/>
  </r>
  <r>
    <x v="134"/>
    <x v="4"/>
    <x v="1"/>
    <n v="63.4"/>
    <n v="0.69"/>
    <x v="1"/>
    <n v="32"/>
    <x v="1"/>
    <s v="10"/>
    <x v="0"/>
    <x v="18"/>
    <n v="8"/>
    <n v="8.4"/>
    <s v="10"/>
    <n v="20"/>
    <n v="8.4"/>
  </r>
  <r>
    <x v="135"/>
    <x v="4"/>
    <x v="2"/>
    <n v="65.7"/>
    <n v="0.67"/>
    <x v="1"/>
    <n v="55"/>
    <x v="2"/>
    <s v="15"/>
    <x v="0"/>
    <x v="19"/>
    <n v="8"/>
    <n v="8.6999999999999993"/>
    <s v="10"/>
    <n v="25"/>
    <n v="8.6999999999999993"/>
  </r>
  <r>
    <x v="136"/>
    <x v="4"/>
    <x v="3"/>
    <n v="70.7"/>
    <n v="0.67"/>
    <x v="1"/>
    <n v="43"/>
    <x v="1"/>
    <s v="10"/>
    <x v="0"/>
    <x v="19"/>
    <n v="8"/>
    <n v="8.6999999999999993"/>
    <s v="10"/>
    <n v="20"/>
    <n v="8.6999999999999993"/>
  </r>
  <r>
    <x v="137"/>
    <x v="4"/>
    <x v="4"/>
    <n v="72"/>
    <n v="0.67"/>
    <x v="1"/>
    <n v="53"/>
    <x v="2"/>
    <s v="15"/>
    <x v="0"/>
    <x v="20"/>
    <n v="8"/>
    <n v="9"/>
    <s v="10"/>
    <n v="25"/>
    <n v="9"/>
  </r>
  <r>
    <x v="138"/>
    <x v="4"/>
    <x v="5"/>
    <n v="75.3"/>
    <n v="0.61"/>
    <x v="1"/>
    <n v="58"/>
    <x v="2"/>
    <s v="15"/>
    <x v="0"/>
    <x v="21"/>
    <n v="8"/>
    <n v="9.2999999999999989"/>
    <s v="10"/>
    <n v="25"/>
    <n v="9.2999999999999989"/>
  </r>
  <r>
    <x v="139"/>
    <x v="4"/>
    <x v="6"/>
    <n v="64.400000000000006"/>
    <n v="0.67"/>
    <x v="1"/>
    <n v="59"/>
    <x v="2"/>
    <s v="15"/>
    <x v="0"/>
    <x v="18"/>
    <n v="8"/>
    <n v="8.4"/>
    <s v="10"/>
    <n v="25"/>
    <n v="8.4"/>
  </r>
  <r>
    <x v="140"/>
    <x v="4"/>
    <x v="0"/>
    <n v="71.7"/>
    <n v="0.69"/>
    <x v="1"/>
    <n v="47"/>
    <x v="1"/>
    <s v="10"/>
    <x v="0"/>
    <x v="19"/>
    <n v="8"/>
    <n v="8.6999999999999993"/>
    <s v="10"/>
    <n v="20"/>
    <n v="8.6999999999999993"/>
  </r>
  <r>
    <x v="141"/>
    <x v="4"/>
    <x v="1"/>
    <n v="71"/>
    <n v="0.67"/>
    <x v="1"/>
    <n v="34"/>
    <x v="1"/>
    <s v="10"/>
    <x v="0"/>
    <x v="20"/>
    <n v="8"/>
    <n v="9"/>
    <s v="10"/>
    <n v="20"/>
    <n v="9"/>
  </r>
  <r>
    <x v="142"/>
    <x v="4"/>
    <x v="2"/>
    <n v="76.3"/>
    <n v="0.63"/>
    <x v="1"/>
    <n v="45"/>
    <x v="1"/>
    <s v="10"/>
    <x v="0"/>
    <x v="21"/>
    <n v="8"/>
    <n v="9.2999999999999989"/>
    <s v="10"/>
    <n v="20"/>
    <n v="9.2999999999999989"/>
  </r>
  <r>
    <x v="143"/>
    <x v="4"/>
    <x v="3"/>
    <n v="69.400000000000006"/>
    <n v="0.69"/>
    <x v="1"/>
    <n v="34"/>
    <x v="1"/>
    <s v="10"/>
    <x v="0"/>
    <x v="18"/>
    <n v="8"/>
    <n v="8.4"/>
    <s v="10"/>
    <n v="20"/>
    <n v="8.4"/>
  </r>
  <r>
    <x v="144"/>
    <x v="4"/>
    <x v="4"/>
    <n v="71.7"/>
    <n v="0.69"/>
    <x v="1"/>
    <n v="53"/>
    <x v="2"/>
    <s v="15"/>
    <x v="0"/>
    <x v="19"/>
    <n v="8"/>
    <n v="8.6999999999999993"/>
    <s v="10"/>
    <n v="25"/>
    <n v="8.6999999999999993"/>
  </r>
  <r>
    <x v="145"/>
    <x v="4"/>
    <x v="5"/>
    <n v="72"/>
    <n v="0.67"/>
    <x v="1"/>
    <n v="63"/>
    <x v="2"/>
    <s v="15"/>
    <x v="0"/>
    <x v="20"/>
    <n v="8"/>
    <n v="9"/>
    <s v="10"/>
    <n v="25"/>
    <n v="9"/>
  </r>
  <r>
    <x v="146"/>
    <x v="4"/>
    <x v="6"/>
    <n v="77.3"/>
    <n v="0.63"/>
    <x v="1"/>
    <n v="56"/>
    <x v="2"/>
    <s v="15"/>
    <x v="0"/>
    <x v="21"/>
    <n v="8"/>
    <n v="9.2999999999999989"/>
    <s v="10"/>
    <n v="25"/>
    <n v="9.2999999999999989"/>
  </r>
  <r>
    <x v="147"/>
    <x v="4"/>
    <x v="0"/>
    <n v="71.7"/>
    <n v="0.65"/>
    <x v="1"/>
    <n v="45"/>
    <x v="1"/>
    <s v="10"/>
    <x v="0"/>
    <x v="19"/>
    <n v="8"/>
    <n v="8.6999999999999993"/>
    <s v="10"/>
    <n v="20"/>
    <n v="8.6999999999999993"/>
  </r>
  <r>
    <x v="148"/>
    <x v="4"/>
    <x v="1"/>
    <n v="66.7"/>
    <n v="0.65"/>
    <x v="1"/>
    <n v="32"/>
    <x v="1"/>
    <s v="10"/>
    <x v="0"/>
    <x v="19"/>
    <n v="8"/>
    <n v="8.6999999999999993"/>
    <s v="10"/>
    <n v="20"/>
    <n v="8.6999999999999993"/>
  </r>
  <r>
    <x v="149"/>
    <x v="4"/>
    <x v="2"/>
    <n v="75"/>
    <n v="0.67"/>
    <x v="1"/>
    <n v="43"/>
    <x v="1"/>
    <s v="10"/>
    <x v="0"/>
    <x v="20"/>
    <n v="8"/>
    <n v="9"/>
    <s v="10"/>
    <n v="20"/>
    <n v="9"/>
  </r>
  <r>
    <x v="150"/>
    <x v="4"/>
    <x v="3"/>
    <n v="77.3"/>
    <n v="0.65"/>
    <x v="1"/>
    <n v="56"/>
    <x v="2"/>
    <s v="15"/>
    <x v="0"/>
    <x v="21"/>
    <n v="8"/>
    <n v="9.2999999999999989"/>
    <s v="10"/>
    <n v="25"/>
    <n v="9.2999999999999989"/>
  </r>
  <r>
    <x v="151"/>
    <x v="5"/>
    <x v="4"/>
    <n v="71.3"/>
    <n v="0.65"/>
    <x v="1"/>
    <n v="42"/>
    <x v="1"/>
    <s v="10"/>
    <x v="0"/>
    <x v="21"/>
    <n v="8"/>
    <n v="9.2999999999999989"/>
    <s v="10"/>
    <n v="20"/>
    <n v="9.2999999999999989"/>
  </r>
  <r>
    <x v="152"/>
    <x v="5"/>
    <x v="5"/>
    <n v="79.900000000000006"/>
    <n v="0.59"/>
    <x v="1"/>
    <n v="48"/>
    <x v="1"/>
    <s v="10"/>
    <x v="0"/>
    <x v="22"/>
    <n v="8"/>
    <n v="9.9"/>
    <s v="10"/>
    <n v="20"/>
    <n v="9.9"/>
  </r>
  <r>
    <x v="153"/>
    <x v="5"/>
    <x v="6"/>
    <n v="81.5"/>
    <n v="0.56000000000000005"/>
    <x v="1"/>
    <n v="59"/>
    <x v="2"/>
    <s v="15"/>
    <x v="0"/>
    <x v="23"/>
    <n v="8"/>
    <n v="10.5"/>
    <s v="10"/>
    <n v="25"/>
    <n v="10.5"/>
  </r>
  <r>
    <x v="154"/>
    <x v="5"/>
    <x v="0"/>
    <n v="90.4"/>
    <n v="0.51"/>
    <x v="1"/>
    <n v="43"/>
    <x v="1"/>
    <s v="10"/>
    <x v="0"/>
    <x v="24"/>
    <n v="8"/>
    <n v="11.4"/>
    <s v="10"/>
    <n v="20"/>
    <n v="11.4"/>
  </r>
  <r>
    <x v="155"/>
    <x v="5"/>
    <x v="1"/>
    <n v="78.599999999999994"/>
    <n v="0.59"/>
    <x v="1"/>
    <n v="36"/>
    <x v="1"/>
    <s v="10"/>
    <x v="0"/>
    <x v="25"/>
    <n v="8"/>
    <n v="9.6"/>
    <s v="10"/>
    <n v="20"/>
    <n v="9.6"/>
  </r>
  <r>
    <x v="156"/>
    <x v="5"/>
    <x v="2"/>
    <n v="84.2"/>
    <n v="0.56000000000000005"/>
    <x v="1"/>
    <n v="44"/>
    <x v="1"/>
    <s v="10"/>
    <x v="0"/>
    <x v="26"/>
    <n v="8"/>
    <n v="10.199999999999999"/>
    <s v="10"/>
    <n v="20"/>
    <n v="10.199999999999999"/>
  </r>
  <r>
    <x v="157"/>
    <x v="5"/>
    <x v="3"/>
    <n v="86.8"/>
    <n v="0.56000000000000005"/>
    <x v="1"/>
    <n v="58"/>
    <x v="2"/>
    <s v="15"/>
    <x v="0"/>
    <x v="27"/>
    <n v="8"/>
    <n v="10.799999999999999"/>
    <s v="10"/>
    <n v="25"/>
    <n v="10.799999999999999"/>
  </r>
  <r>
    <x v="158"/>
    <x v="5"/>
    <x v="4"/>
    <n v="90.7"/>
    <n v="0.5"/>
    <x v="1"/>
    <n v="46"/>
    <x v="1"/>
    <s v="10"/>
    <x v="0"/>
    <x v="28"/>
    <n v="8"/>
    <n v="11.7"/>
    <s v="10"/>
    <n v="20"/>
    <n v="11.7"/>
  </r>
  <r>
    <x v="159"/>
    <x v="5"/>
    <x v="5"/>
    <n v="77.599999999999994"/>
    <n v="0.61"/>
    <x v="1"/>
    <n v="44"/>
    <x v="1"/>
    <s v="10"/>
    <x v="0"/>
    <x v="25"/>
    <n v="8"/>
    <n v="9.6"/>
    <s v="10"/>
    <n v="20"/>
    <n v="9.6"/>
  </r>
  <r>
    <x v="160"/>
    <x v="5"/>
    <x v="6"/>
    <n v="79.5"/>
    <n v="0.54"/>
    <x v="1"/>
    <n v="54"/>
    <x v="2"/>
    <s v="15"/>
    <x v="0"/>
    <x v="23"/>
    <n v="8"/>
    <n v="10.5"/>
    <s v="10"/>
    <n v="25"/>
    <n v="10.5"/>
  </r>
  <r>
    <x v="161"/>
    <x v="5"/>
    <x v="0"/>
    <n v="84.8"/>
    <n v="0.53"/>
    <x v="1"/>
    <n v="42"/>
    <x v="1"/>
    <s v="10"/>
    <x v="0"/>
    <x v="27"/>
    <n v="8"/>
    <n v="10.799999999999999"/>
    <s v="10"/>
    <n v="20"/>
    <n v="10.799999999999999"/>
  </r>
  <r>
    <x v="162"/>
    <x v="5"/>
    <x v="1"/>
    <n v="93"/>
    <n v="0.5"/>
    <x v="1"/>
    <n v="67"/>
    <x v="2"/>
    <s v="15"/>
    <x v="0"/>
    <x v="29"/>
    <n v="8"/>
    <n v="12"/>
    <s v="10"/>
    <n v="25"/>
    <n v="12"/>
  </r>
  <r>
    <x v="163"/>
    <x v="5"/>
    <x v="2"/>
    <n v="75.599999999999994"/>
    <n v="0.59"/>
    <x v="1"/>
    <n v="65"/>
    <x v="2"/>
    <s v="15"/>
    <x v="0"/>
    <x v="25"/>
    <n v="8"/>
    <n v="9.6"/>
    <s v="10"/>
    <n v="25"/>
    <n v="9.6"/>
  </r>
  <r>
    <x v="164"/>
    <x v="5"/>
    <x v="3"/>
    <n v="80.5"/>
    <n v="0.56999999999999995"/>
    <x v="1"/>
    <n v="48"/>
    <x v="1"/>
    <s v="10"/>
    <x v="0"/>
    <x v="23"/>
    <n v="8"/>
    <n v="10.5"/>
    <s v="10"/>
    <n v="20"/>
    <n v="10.5"/>
  </r>
  <r>
    <x v="165"/>
    <x v="5"/>
    <x v="4"/>
    <n v="84.8"/>
    <n v="0.56000000000000005"/>
    <x v="1"/>
    <n v="50"/>
    <x v="1"/>
    <s v="10"/>
    <x v="0"/>
    <x v="27"/>
    <n v="8"/>
    <n v="10.799999999999999"/>
    <s v="10"/>
    <n v="20"/>
    <n v="10.799999999999999"/>
  </r>
  <r>
    <x v="166"/>
    <x v="5"/>
    <x v="5"/>
    <n v="99.3"/>
    <n v="0.47"/>
    <x v="1"/>
    <n v="77"/>
    <x v="2"/>
    <s v="15"/>
    <x v="0"/>
    <x v="30"/>
    <n v="8"/>
    <n v="12.299999999999999"/>
    <s v="10"/>
    <n v="25"/>
    <n v="12.299999999999999"/>
  </r>
  <r>
    <x v="167"/>
    <x v="5"/>
    <x v="6"/>
    <n v="76.3"/>
    <n v="0.65"/>
    <x v="1"/>
    <n v="47"/>
    <x v="1"/>
    <s v="10"/>
    <x v="0"/>
    <x v="21"/>
    <n v="8"/>
    <n v="9.2999999999999989"/>
    <s v="10"/>
    <n v="20"/>
    <n v="9.2999999999999989"/>
  </r>
  <r>
    <x v="168"/>
    <x v="5"/>
    <x v="0"/>
    <n v="72.599999999999994"/>
    <n v="0.59"/>
    <x v="1"/>
    <n v="60"/>
    <x v="2"/>
    <s v="15"/>
    <x v="0"/>
    <x v="25"/>
    <n v="8"/>
    <n v="9.6"/>
    <s v="10"/>
    <n v="25"/>
    <n v="9.6"/>
  </r>
  <r>
    <x v="169"/>
    <x v="5"/>
    <x v="1"/>
    <n v="86.5"/>
    <n v="0.56000000000000005"/>
    <x v="1"/>
    <n v="66"/>
    <x v="2"/>
    <s v="15"/>
    <x v="0"/>
    <x v="23"/>
    <n v="8"/>
    <n v="10.5"/>
    <s v="10"/>
    <n v="25"/>
    <n v="10.5"/>
  </r>
  <r>
    <x v="170"/>
    <x v="5"/>
    <x v="2"/>
    <n v="85.1"/>
    <n v="0.54"/>
    <x v="1"/>
    <n v="70"/>
    <x v="2"/>
    <s v="15"/>
    <x v="0"/>
    <x v="31"/>
    <n v="8"/>
    <n v="11.1"/>
    <s v="10"/>
    <n v="25"/>
    <n v="11.1"/>
  </r>
  <r>
    <x v="171"/>
    <x v="5"/>
    <x v="3"/>
    <n v="94.3"/>
    <n v="0.47"/>
    <x v="1"/>
    <n v="76"/>
    <x v="2"/>
    <s v="15"/>
    <x v="0"/>
    <x v="30"/>
    <n v="8"/>
    <n v="12.299999999999999"/>
    <s v="10"/>
    <n v="25"/>
    <n v="12.299999999999999"/>
  </r>
  <r>
    <x v="172"/>
    <x v="5"/>
    <x v="4"/>
    <n v="72.3"/>
    <n v="0.65"/>
    <x v="1"/>
    <n v="36"/>
    <x v="1"/>
    <s v="10"/>
    <x v="0"/>
    <x v="21"/>
    <n v="8"/>
    <n v="9.2999999999999989"/>
    <s v="10"/>
    <n v="20"/>
    <n v="9.2999999999999989"/>
  </r>
  <r>
    <x v="173"/>
    <x v="5"/>
    <x v="5"/>
    <n v="79.900000000000006"/>
    <n v="0.61"/>
    <x v="1"/>
    <n v="39"/>
    <x v="1"/>
    <s v="10"/>
    <x v="0"/>
    <x v="22"/>
    <n v="8"/>
    <n v="9.9"/>
    <s v="10"/>
    <n v="20"/>
    <n v="9.9"/>
  </r>
  <r>
    <x v="174"/>
    <x v="5"/>
    <x v="6"/>
    <n v="80.5"/>
    <n v="0.56999999999999995"/>
    <x v="1"/>
    <n v="50"/>
    <x v="1"/>
    <s v="10"/>
    <x v="0"/>
    <x v="23"/>
    <n v="8"/>
    <n v="10.5"/>
    <s v="10"/>
    <n v="20"/>
    <n v="10.5"/>
  </r>
  <r>
    <x v="175"/>
    <x v="5"/>
    <x v="0"/>
    <n v="85.1"/>
    <n v="0.51"/>
    <x v="1"/>
    <n v="58"/>
    <x v="2"/>
    <s v="15"/>
    <x v="0"/>
    <x v="31"/>
    <n v="8"/>
    <n v="11.1"/>
    <s v="10"/>
    <n v="25"/>
    <n v="11.1"/>
  </r>
  <r>
    <x v="176"/>
    <x v="5"/>
    <x v="1"/>
    <n v="102.6"/>
    <n v="0.47"/>
    <x v="1"/>
    <n v="60"/>
    <x v="2"/>
    <s v="15"/>
    <x v="0"/>
    <x v="32"/>
    <n v="8"/>
    <n v="12.6"/>
    <s v="10"/>
    <n v="25"/>
    <n v="12.6"/>
  </r>
  <r>
    <x v="177"/>
    <x v="5"/>
    <x v="2"/>
    <n v="75.3"/>
    <n v="0.63"/>
    <x v="1"/>
    <n v="62"/>
    <x v="2"/>
    <s v="15"/>
    <x v="0"/>
    <x v="21"/>
    <n v="8"/>
    <n v="9.2999999999999989"/>
    <s v="10"/>
    <n v="25"/>
    <n v="9.2999999999999989"/>
  </r>
  <r>
    <x v="178"/>
    <x v="5"/>
    <x v="3"/>
    <n v="75.900000000000006"/>
    <n v="0.59"/>
    <x v="1"/>
    <n v="65"/>
    <x v="2"/>
    <s v="15"/>
    <x v="0"/>
    <x v="22"/>
    <n v="8"/>
    <n v="9.9"/>
    <s v="10"/>
    <n v="25"/>
    <n v="9.9"/>
  </r>
  <r>
    <x v="179"/>
    <x v="5"/>
    <x v="4"/>
    <n v="86.5"/>
    <n v="0.54"/>
    <x v="1"/>
    <n v="64"/>
    <x v="2"/>
    <s v="15"/>
    <x v="0"/>
    <x v="23"/>
    <n v="8"/>
    <n v="10.5"/>
    <s v="10"/>
    <n v="25"/>
    <n v="10.5"/>
  </r>
  <r>
    <x v="180"/>
    <x v="5"/>
    <x v="5"/>
    <n v="89.4"/>
    <n v="0.53"/>
    <x v="1"/>
    <n v="47"/>
    <x v="1"/>
    <s v="10"/>
    <x v="0"/>
    <x v="24"/>
    <n v="8"/>
    <n v="11.4"/>
    <s v="10"/>
    <n v="20"/>
    <n v="11.4"/>
  </r>
  <r>
    <x v="181"/>
    <x v="6"/>
    <x v="6"/>
    <n v="102.9"/>
    <n v="0.47"/>
    <x v="1"/>
    <n v="59"/>
    <x v="2"/>
    <s v="15"/>
    <x v="1"/>
    <x v="33"/>
    <n v="8"/>
    <n v="21.5"/>
    <s v="10"/>
    <n v="25"/>
    <n v="21.5"/>
  </r>
  <r>
    <x v="182"/>
    <x v="6"/>
    <x v="0"/>
    <n v="93.4"/>
    <n v="0.51"/>
    <x v="1"/>
    <n v="68"/>
    <x v="2"/>
    <s v="15"/>
    <x v="1"/>
    <x v="24"/>
    <n v="8"/>
    <n v="19"/>
    <s v="10"/>
    <n v="25"/>
    <n v="19"/>
  </r>
  <r>
    <x v="183"/>
    <x v="6"/>
    <x v="1"/>
    <n v="81.5"/>
    <n v="0.54"/>
    <x v="1"/>
    <n v="68"/>
    <x v="2"/>
    <s v="15"/>
    <x v="1"/>
    <x v="23"/>
    <n v="8"/>
    <n v="17.5"/>
    <s v="10"/>
    <n v="25"/>
    <n v="17.5"/>
  </r>
  <r>
    <x v="184"/>
    <x v="6"/>
    <x v="2"/>
    <n v="84.2"/>
    <n v="0.59"/>
    <x v="1"/>
    <n v="49"/>
    <x v="1"/>
    <s v="10"/>
    <x v="1"/>
    <x v="26"/>
    <n v="8"/>
    <n v="17"/>
    <s v="10"/>
    <n v="20"/>
    <n v="17"/>
  </r>
  <r>
    <x v="185"/>
    <x v="6"/>
    <x v="3"/>
    <n v="73.599999999999994"/>
    <n v="0.63"/>
    <x v="1"/>
    <n v="55"/>
    <x v="2"/>
    <s v="15"/>
    <x v="1"/>
    <x v="25"/>
    <n v="8"/>
    <n v="16"/>
    <s v="10"/>
    <n v="25"/>
    <n v="16"/>
  </r>
  <r>
    <x v="186"/>
    <x v="6"/>
    <x v="4"/>
    <n v="91.7"/>
    <n v="0.51"/>
    <x v="1"/>
    <n v="46"/>
    <x v="1"/>
    <s v="10"/>
    <x v="1"/>
    <x v="28"/>
    <n v="8"/>
    <n v="19.5"/>
    <s v="10"/>
    <n v="20"/>
    <n v="19.5"/>
  </r>
  <r>
    <x v="187"/>
    <x v="6"/>
    <x v="5"/>
    <n v="82.5"/>
    <n v="0.56999999999999995"/>
    <x v="1"/>
    <n v="41"/>
    <x v="1"/>
    <s v="10"/>
    <x v="1"/>
    <x v="23"/>
    <n v="8"/>
    <n v="17.5"/>
    <s v="10"/>
    <n v="20"/>
    <n v="17.5"/>
  </r>
  <r>
    <x v="188"/>
    <x v="6"/>
    <x v="6"/>
    <n v="83.2"/>
    <n v="0.56999999999999995"/>
    <x v="1"/>
    <n v="44"/>
    <x v="1"/>
    <s v="10"/>
    <x v="1"/>
    <x v="26"/>
    <n v="8"/>
    <n v="17"/>
    <s v="10"/>
    <n v="20"/>
    <n v="17"/>
  </r>
  <r>
    <x v="189"/>
    <x v="6"/>
    <x v="0"/>
    <n v="77.900000000000006"/>
    <n v="0.59"/>
    <x v="1"/>
    <n v="44"/>
    <x v="1"/>
    <s v="10"/>
    <x v="1"/>
    <x v="22"/>
    <n v="8"/>
    <n v="16.5"/>
    <s v="10"/>
    <n v="20"/>
    <n v="16.5"/>
  </r>
  <r>
    <x v="190"/>
    <x v="6"/>
    <x v="1"/>
    <n v="98"/>
    <n v="0.49"/>
    <x v="1"/>
    <n v="66"/>
    <x v="2"/>
    <s v="15"/>
    <x v="1"/>
    <x v="29"/>
    <n v="8"/>
    <n v="20"/>
    <s v="10"/>
    <n v="25"/>
    <n v="20"/>
  </r>
  <r>
    <x v="191"/>
    <x v="6"/>
    <x v="2"/>
    <n v="83.5"/>
    <n v="0.54"/>
    <x v="1"/>
    <n v="40"/>
    <x v="1"/>
    <s v="10"/>
    <x v="1"/>
    <x v="23"/>
    <n v="8"/>
    <n v="17.5"/>
    <s v="10"/>
    <n v="20"/>
    <n v="17.5"/>
  </r>
  <r>
    <x v="192"/>
    <x v="6"/>
    <x v="3"/>
    <n v="80.2"/>
    <n v="0.56000000000000005"/>
    <x v="1"/>
    <n v="39"/>
    <x v="1"/>
    <s v="10"/>
    <x v="1"/>
    <x v="26"/>
    <n v="8"/>
    <n v="17"/>
    <s v="10"/>
    <n v="20"/>
    <n v="17"/>
  </r>
  <r>
    <x v="193"/>
    <x v="6"/>
    <x v="4"/>
    <n v="78.900000000000006"/>
    <n v="0.61"/>
    <x v="1"/>
    <n v="49"/>
    <x v="1"/>
    <s v="10"/>
    <x v="1"/>
    <x v="22"/>
    <n v="8"/>
    <n v="16.5"/>
    <s v="10"/>
    <n v="20"/>
    <n v="16.5"/>
  </r>
  <r>
    <x v="194"/>
    <x v="6"/>
    <x v="5"/>
    <n v="92"/>
    <n v="0.5"/>
    <x v="1"/>
    <n v="80"/>
    <x v="2"/>
    <s v="15"/>
    <x v="1"/>
    <x v="29"/>
    <n v="8"/>
    <n v="20"/>
    <s v="10"/>
    <n v="25"/>
    <n v="20"/>
  </r>
  <r>
    <x v="195"/>
    <x v="6"/>
    <x v="6"/>
    <n v="82.5"/>
    <n v="0.54"/>
    <x v="1"/>
    <n v="56"/>
    <x v="2"/>
    <s v="15"/>
    <x v="1"/>
    <x v="23"/>
    <n v="8"/>
    <n v="17.5"/>
    <s v="10"/>
    <n v="25"/>
    <n v="17.5"/>
  </r>
  <r>
    <x v="196"/>
    <x v="6"/>
    <x v="0"/>
    <n v="79.2"/>
    <n v="0.59"/>
    <x v="1"/>
    <n v="50"/>
    <x v="1"/>
    <s v="10"/>
    <x v="1"/>
    <x v="26"/>
    <n v="8"/>
    <n v="17"/>
    <s v="10"/>
    <n v="20"/>
    <n v="17"/>
  </r>
  <r>
    <x v="197"/>
    <x v="6"/>
    <x v="1"/>
    <n v="80.900000000000006"/>
    <n v="0.56999999999999995"/>
    <x v="1"/>
    <n v="64"/>
    <x v="2"/>
    <s v="15"/>
    <x v="1"/>
    <x v="22"/>
    <n v="8"/>
    <n v="16.5"/>
    <s v="10"/>
    <n v="25"/>
    <n v="16.5"/>
  </r>
  <r>
    <x v="198"/>
    <x v="6"/>
    <x v="2"/>
    <n v="99.3"/>
    <n v="0.47"/>
    <x v="1"/>
    <n v="76"/>
    <x v="2"/>
    <s v="15"/>
    <x v="1"/>
    <x v="30"/>
    <n v="8"/>
    <n v="20.5"/>
    <s v="10"/>
    <n v="25"/>
    <n v="20.5"/>
  </r>
  <r>
    <x v="199"/>
    <x v="6"/>
    <x v="3"/>
    <n v="83.8"/>
    <n v="0.56000000000000005"/>
    <x v="1"/>
    <n v="44"/>
    <x v="1"/>
    <s v="10"/>
    <x v="1"/>
    <x v="27"/>
    <n v="8"/>
    <n v="18"/>
    <s v="10"/>
    <n v="20"/>
    <n v="18"/>
  </r>
  <r>
    <x v="200"/>
    <x v="6"/>
    <x v="4"/>
    <n v="86.5"/>
    <n v="0.56999999999999995"/>
    <x v="1"/>
    <n v="44"/>
    <x v="1"/>
    <s v="10"/>
    <x v="1"/>
    <x v="23"/>
    <n v="8"/>
    <n v="17.5"/>
    <s v="10"/>
    <n v="20"/>
    <n v="17.5"/>
  </r>
  <r>
    <x v="201"/>
    <x v="6"/>
    <x v="5"/>
    <n v="76.900000000000006"/>
    <n v="0.56999999999999995"/>
    <x v="1"/>
    <n v="59"/>
    <x v="2"/>
    <s v="15"/>
    <x v="1"/>
    <x v="22"/>
    <n v="8"/>
    <n v="16.5"/>
    <s v="10"/>
    <n v="25"/>
    <n v="16.5"/>
  </r>
  <r>
    <x v="202"/>
    <x v="6"/>
    <x v="6"/>
    <n v="99.6"/>
    <n v="0.47"/>
    <x v="1"/>
    <n v="49"/>
    <x v="1"/>
    <s v="10"/>
    <x v="1"/>
    <x v="32"/>
    <n v="8"/>
    <n v="21"/>
    <s v="10"/>
    <n v="20"/>
    <n v="21"/>
  </r>
  <r>
    <x v="203"/>
    <x v="6"/>
    <x v="0"/>
    <n v="89.1"/>
    <n v="0.51"/>
    <x v="1"/>
    <n v="72"/>
    <x v="2"/>
    <s v="15"/>
    <x v="1"/>
    <x v="31"/>
    <n v="8"/>
    <n v="18.5"/>
    <s v="10"/>
    <n v="25"/>
    <n v="18.5"/>
  </r>
  <r>
    <x v="204"/>
    <x v="6"/>
    <x v="1"/>
    <n v="83.5"/>
    <n v="0.56999999999999995"/>
    <x v="1"/>
    <n v="69"/>
    <x v="2"/>
    <s v="15"/>
    <x v="1"/>
    <x v="23"/>
    <n v="8"/>
    <n v="17.5"/>
    <s v="10"/>
    <n v="25"/>
    <n v="17.5"/>
  </r>
  <r>
    <x v="205"/>
    <x v="6"/>
    <x v="2"/>
    <n v="79.900000000000006"/>
    <n v="0.56999999999999995"/>
    <x v="1"/>
    <n v="64"/>
    <x v="2"/>
    <s v="15"/>
    <x v="1"/>
    <x v="22"/>
    <n v="8"/>
    <n v="16.5"/>
    <s v="10"/>
    <n v="25"/>
    <n v="16.5"/>
  </r>
  <r>
    <x v="206"/>
    <x v="6"/>
    <x v="3"/>
    <n v="76.599999999999994"/>
    <n v="0.59"/>
    <x v="1"/>
    <n v="37"/>
    <x v="1"/>
    <s v="10"/>
    <x v="1"/>
    <x v="25"/>
    <n v="8"/>
    <n v="16"/>
    <s v="10"/>
    <n v="20"/>
    <n v="16"/>
  </r>
  <r>
    <x v="207"/>
    <x v="6"/>
    <x v="4"/>
    <n v="97.9"/>
    <n v="0.47"/>
    <x v="1"/>
    <n v="74"/>
    <x v="2"/>
    <s v="15"/>
    <x v="1"/>
    <x v="33"/>
    <n v="8"/>
    <n v="21.5"/>
    <s v="10"/>
    <n v="25"/>
    <n v="21.5"/>
  </r>
  <r>
    <x v="208"/>
    <x v="6"/>
    <x v="5"/>
    <n v="87.4"/>
    <n v="0.51"/>
    <x v="1"/>
    <n v="58"/>
    <x v="2"/>
    <s v="15"/>
    <x v="1"/>
    <x v="24"/>
    <n v="8"/>
    <n v="19"/>
    <s v="10"/>
    <n v="25"/>
    <n v="19"/>
  </r>
  <r>
    <x v="209"/>
    <x v="6"/>
    <x v="6"/>
    <n v="85.5"/>
    <n v="0.56999999999999995"/>
    <x v="1"/>
    <n v="50"/>
    <x v="1"/>
    <s v="10"/>
    <x v="1"/>
    <x v="23"/>
    <n v="8"/>
    <n v="17.5"/>
    <s v="10"/>
    <n v="20"/>
    <n v="17.5"/>
  </r>
  <r>
    <x v="210"/>
    <x v="6"/>
    <x v="0"/>
    <n v="78.2"/>
    <n v="0.59"/>
    <x v="1"/>
    <n v="52"/>
    <x v="2"/>
    <s v="15"/>
    <x v="1"/>
    <x v="26"/>
    <n v="8"/>
    <n v="17"/>
    <s v="10"/>
    <n v="25"/>
    <n v="17"/>
  </r>
  <r>
    <x v="211"/>
    <x v="6"/>
    <x v="1"/>
    <n v="74.599999999999994"/>
    <n v="0.61"/>
    <x v="1"/>
    <n v="38"/>
    <x v="1"/>
    <s v="10"/>
    <x v="1"/>
    <x v="25"/>
    <n v="8"/>
    <n v="16"/>
    <s v="10"/>
    <n v="20"/>
    <n v="16"/>
  </r>
  <r>
    <x v="212"/>
    <x v="7"/>
    <x v="2"/>
    <n v="75.599999999999994"/>
    <n v="0.63"/>
    <x v="1"/>
    <n v="56"/>
    <x v="2"/>
    <s v="15"/>
    <x v="1"/>
    <x v="25"/>
    <n v="8"/>
    <n v="16"/>
    <s v="10"/>
    <n v="25"/>
    <n v="16"/>
  </r>
  <r>
    <x v="213"/>
    <x v="7"/>
    <x v="3"/>
    <n v="76.3"/>
    <n v="0.63"/>
    <x v="1"/>
    <n v="48"/>
    <x v="1"/>
    <s v="10"/>
    <x v="1"/>
    <x v="21"/>
    <n v="8"/>
    <n v="15.5"/>
    <s v="10"/>
    <n v="20"/>
    <n v="15.5"/>
  </r>
  <r>
    <x v="214"/>
    <x v="7"/>
    <x v="4"/>
    <n v="75"/>
    <n v="0.63"/>
    <x v="1"/>
    <n v="52"/>
    <x v="2"/>
    <s v="15"/>
    <x v="1"/>
    <x v="20"/>
    <n v="8"/>
    <n v="15"/>
    <s v="10"/>
    <n v="25"/>
    <n v="15"/>
  </r>
  <r>
    <x v="215"/>
    <x v="7"/>
    <x v="5"/>
    <n v="70.7"/>
    <n v="0.69"/>
    <x v="1"/>
    <n v="34"/>
    <x v="1"/>
    <s v="10"/>
    <x v="1"/>
    <x v="19"/>
    <n v="8"/>
    <n v="14.5"/>
    <s v="10"/>
    <n v="20"/>
    <n v="14.5"/>
  </r>
  <r>
    <x v="216"/>
    <x v="7"/>
    <x v="6"/>
    <n v="76.599999999999994"/>
    <n v="0.61"/>
    <x v="1"/>
    <n v="66"/>
    <x v="2"/>
    <s v="15"/>
    <x v="1"/>
    <x v="25"/>
    <n v="8"/>
    <n v="16"/>
    <s v="10"/>
    <n v="25"/>
    <n v="16"/>
  </r>
  <r>
    <x v="217"/>
    <x v="7"/>
    <x v="0"/>
    <n v="77.3"/>
    <n v="0.61"/>
    <x v="1"/>
    <n v="36"/>
    <x v="1"/>
    <s v="10"/>
    <x v="1"/>
    <x v="21"/>
    <n v="8"/>
    <n v="15.5"/>
    <s v="10"/>
    <n v="20"/>
    <n v="15.5"/>
  </r>
  <r>
    <x v="218"/>
    <x v="7"/>
    <x v="1"/>
    <n v="75"/>
    <n v="0.67"/>
    <x v="1"/>
    <n v="38"/>
    <x v="1"/>
    <s v="10"/>
    <x v="1"/>
    <x v="20"/>
    <n v="8"/>
    <n v="15"/>
    <s v="10"/>
    <n v="20"/>
    <n v="15"/>
  </r>
  <r>
    <x v="219"/>
    <x v="7"/>
    <x v="2"/>
    <n v="68.7"/>
    <n v="0.65"/>
    <x v="1"/>
    <n v="50"/>
    <x v="1"/>
    <s v="10"/>
    <x v="1"/>
    <x v="19"/>
    <n v="8"/>
    <n v="14.5"/>
    <s v="10"/>
    <n v="20"/>
    <n v="14.5"/>
  </r>
  <r>
    <x v="220"/>
    <x v="7"/>
    <x v="3"/>
    <n v="76.599999999999994"/>
    <n v="0.63"/>
    <x v="1"/>
    <n v="55"/>
    <x v="2"/>
    <s v="15"/>
    <x v="1"/>
    <x v="25"/>
    <n v="8"/>
    <n v="16"/>
    <s v="10"/>
    <n v="25"/>
    <n v="16"/>
  </r>
  <r>
    <x v="221"/>
    <x v="7"/>
    <x v="4"/>
    <n v="70.3"/>
    <n v="0.65"/>
    <x v="1"/>
    <n v="56"/>
    <x v="2"/>
    <s v="15"/>
    <x v="1"/>
    <x v="21"/>
    <n v="8"/>
    <n v="15.5"/>
    <s v="10"/>
    <n v="25"/>
    <n v="15.5"/>
  </r>
  <r>
    <x v="222"/>
    <x v="7"/>
    <x v="5"/>
    <n v="75"/>
    <n v="0.67"/>
    <x v="1"/>
    <n v="49"/>
    <x v="1"/>
    <s v="10"/>
    <x v="1"/>
    <x v="20"/>
    <n v="8"/>
    <n v="15"/>
    <s v="10"/>
    <n v="20"/>
    <n v="15"/>
  </r>
  <r>
    <x v="223"/>
    <x v="7"/>
    <x v="6"/>
    <n v="67.7"/>
    <n v="0.65"/>
    <x v="1"/>
    <n v="43"/>
    <x v="1"/>
    <s v="10"/>
    <x v="1"/>
    <x v="19"/>
    <n v="8"/>
    <n v="14.5"/>
    <s v="10"/>
    <n v="20"/>
    <n v="14.5"/>
  </r>
  <r>
    <x v="224"/>
    <x v="7"/>
    <x v="0"/>
    <n v="67.7"/>
    <n v="0.65"/>
    <x v="1"/>
    <n v="54"/>
    <x v="2"/>
    <s v="15"/>
    <x v="1"/>
    <x v="19"/>
    <n v="8"/>
    <n v="14.5"/>
    <s v="10"/>
    <n v="25"/>
    <n v="14.5"/>
  </r>
  <r>
    <x v="225"/>
    <x v="7"/>
    <x v="1"/>
    <n v="72.599999999999994"/>
    <n v="0.59"/>
    <x v="1"/>
    <n v="43"/>
    <x v="1"/>
    <s v="10"/>
    <x v="1"/>
    <x v="25"/>
    <n v="8"/>
    <n v="16"/>
    <s v="10"/>
    <n v="20"/>
    <n v="16"/>
  </r>
  <r>
    <x v="226"/>
    <x v="7"/>
    <x v="2"/>
    <n v="74.3"/>
    <n v="0.63"/>
    <x v="1"/>
    <n v="44"/>
    <x v="1"/>
    <s v="10"/>
    <x v="1"/>
    <x v="21"/>
    <n v="8"/>
    <n v="15.5"/>
    <s v="10"/>
    <n v="20"/>
    <n v="15.5"/>
  </r>
  <r>
    <x v="227"/>
    <x v="7"/>
    <x v="3"/>
    <n v="71"/>
    <n v="0.63"/>
    <x v="1"/>
    <n v="49"/>
    <x v="1"/>
    <s v="10"/>
    <x v="1"/>
    <x v="20"/>
    <n v="8"/>
    <n v="15"/>
    <s v="10"/>
    <n v="20"/>
    <n v="15"/>
  </r>
  <r>
    <x v="228"/>
    <x v="7"/>
    <x v="4"/>
    <n v="68"/>
    <n v="0.67"/>
    <x v="1"/>
    <n v="42"/>
    <x v="1"/>
    <s v="10"/>
    <x v="1"/>
    <x v="20"/>
    <n v="8"/>
    <n v="15"/>
    <s v="10"/>
    <n v="20"/>
    <n v="15"/>
  </r>
  <r>
    <x v="229"/>
    <x v="7"/>
    <x v="5"/>
    <n v="65.7"/>
    <n v="0.69"/>
    <x v="1"/>
    <n v="45"/>
    <x v="1"/>
    <s v="10"/>
    <x v="1"/>
    <x v="19"/>
    <n v="8"/>
    <n v="14.5"/>
    <s v="10"/>
    <n v="20"/>
    <n v="14.5"/>
  </r>
  <r>
    <x v="230"/>
    <x v="7"/>
    <x v="6"/>
    <n v="79.599999999999994"/>
    <n v="0.61"/>
    <x v="1"/>
    <n v="58"/>
    <x v="2"/>
    <s v="15"/>
    <x v="1"/>
    <x v="25"/>
    <n v="8"/>
    <n v="16"/>
    <s v="10"/>
    <n v="25"/>
    <n v="16"/>
  </r>
  <r>
    <x v="231"/>
    <x v="7"/>
    <x v="0"/>
    <n v="74.3"/>
    <n v="0.65"/>
    <x v="1"/>
    <n v="53"/>
    <x v="2"/>
    <s v="15"/>
    <x v="1"/>
    <x v="21"/>
    <n v="8"/>
    <n v="15.5"/>
    <s v="10"/>
    <n v="25"/>
    <n v="15.5"/>
  </r>
  <r>
    <x v="232"/>
    <x v="7"/>
    <x v="1"/>
    <n v="68"/>
    <n v="0.65"/>
    <x v="1"/>
    <n v="58"/>
    <x v="2"/>
    <s v="15"/>
    <x v="1"/>
    <x v="20"/>
    <n v="8"/>
    <n v="15"/>
    <s v="10"/>
    <n v="25"/>
    <n v="15"/>
  </r>
  <r>
    <x v="233"/>
    <x v="7"/>
    <x v="2"/>
    <n v="69"/>
    <n v="0.63"/>
    <x v="1"/>
    <n v="55"/>
    <x v="2"/>
    <s v="15"/>
    <x v="1"/>
    <x v="20"/>
    <n v="8"/>
    <n v="15"/>
    <s v="10"/>
    <n v="25"/>
    <n v="15"/>
  </r>
  <r>
    <x v="234"/>
    <x v="7"/>
    <x v="3"/>
    <n v="70.7"/>
    <n v="0.67"/>
    <x v="1"/>
    <n v="33"/>
    <x v="1"/>
    <s v="10"/>
    <x v="1"/>
    <x v="19"/>
    <n v="8"/>
    <n v="14.5"/>
    <s v="10"/>
    <n v="20"/>
    <n v="14.5"/>
  </r>
  <r>
    <x v="235"/>
    <x v="7"/>
    <x v="4"/>
    <n v="74.599999999999994"/>
    <n v="0.59"/>
    <x v="1"/>
    <n v="64"/>
    <x v="2"/>
    <s v="15"/>
    <x v="1"/>
    <x v="25"/>
    <n v="8"/>
    <n v="16"/>
    <s v="10"/>
    <n v="25"/>
    <n v="16"/>
  </r>
  <r>
    <x v="236"/>
    <x v="7"/>
    <x v="5"/>
    <n v="71"/>
    <n v="0.63"/>
    <x v="1"/>
    <n v="55"/>
    <x v="2"/>
    <s v="15"/>
    <x v="1"/>
    <x v="20"/>
    <n v="8"/>
    <n v="15"/>
    <s v="10"/>
    <n v="25"/>
    <n v="15"/>
  </r>
  <r>
    <x v="237"/>
    <x v="7"/>
    <x v="6"/>
    <n v="70"/>
    <n v="0.63"/>
    <x v="1"/>
    <n v="46"/>
    <x v="1"/>
    <s v="10"/>
    <x v="1"/>
    <x v="20"/>
    <n v="8"/>
    <n v="15"/>
    <s v="10"/>
    <n v="20"/>
    <n v="15"/>
  </r>
  <r>
    <x v="238"/>
    <x v="7"/>
    <x v="0"/>
    <n v="65.7"/>
    <n v="0.65"/>
    <x v="1"/>
    <n v="45"/>
    <x v="1"/>
    <s v="10"/>
    <x v="1"/>
    <x v="19"/>
    <n v="8"/>
    <n v="14.5"/>
    <s v="10"/>
    <n v="20"/>
    <n v="14.5"/>
  </r>
  <r>
    <x v="239"/>
    <x v="7"/>
    <x v="1"/>
    <n v="77.599999999999994"/>
    <n v="0.63"/>
    <x v="1"/>
    <n v="49"/>
    <x v="1"/>
    <s v="10"/>
    <x v="1"/>
    <x v="25"/>
    <n v="8"/>
    <n v="16"/>
    <s v="10"/>
    <n v="20"/>
    <n v="16"/>
  </r>
  <r>
    <x v="240"/>
    <x v="7"/>
    <x v="2"/>
    <n v="75"/>
    <n v="0.65"/>
    <x v="1"/>
    <n v="40"/>
    <x v="1"/>
    <s v="10"/>
    <x v="1"/>
    <x v="20"/>
    <n v="8"/>
    <n v="15"/>
    <s v="10"/>
    <n v="20"/>
    <n v="15"/>
  </r>
  <r>
    <x v="241"/>
    <x v="7"/>
    <x v="3"/>
    <n v="72"/>
    <n v="0.63"/>
    <x v="1"/>
    <n v="51"/>
    <x v="2"/>
    <s v="15"/>
    <x v="1"/>
    <x v="20"/>
    <n v="8"/>
    <n v="15"/>
    <s v="10"/>
    <n v="25"/>
    <n v="15"/>
  </r>
  <r>
    <x v="242"/>
    <x v="7"/>
    <x v="4"/>
    <n v="67.7"/>
    <n v="0.69"/>
    <x v="1"/>
    <n v="58"/>
    <x v="2"/>
    <s v="15"/>
    <x v="1"/>
    <x v="19"/>
    <n v="8"/>
    <n v="14.5"/>
    <s v="10"/>
    <n v="25"/>
    <n v="14.5"/>
  </r>
  <r>
    <x v="243"/>
    <x v="8"/>
    <x v="5"/>
    <n v="71.7"/>
    <n v="0.69"/>
    <x v="1"/>
    <n v="41"/>
    <x v="1"/>
    <s v="10"/>
    <x v="0"/>
    <x v="19"/>
    <n v="8"/>
    <n v="8.6999999999999993"/>
    <s v="10"/>
    <n v="20"/>
    <n v="8.6999999999999993"/>
  </r>
  <r>
    <x v="244"/>
    <x v="8"/>
    <x v="6"/>
    <n v="67.400000000000006"/>
    <n v="0.69"/>
    <x v="1"/>
    <n v="53"/>
    <x v="2"/>
    <s v="15"/>
    <x v="0"/>
    <x v="18"/>
    <n v="8"/>
    <n v="8.4"/>
    <s v="10"/>
    <n v="25"/>
    <n v="8.4"/>
  </r>
  <r>
    <x v="245"/>
    <x v="8"/>
    <x v="0"/>
    <n v="61.1"/>
    <n v="0.69"/>
    <x v="1"/>
    <n v="50"/>
    <x v="1"/>
    <s v="10"/>
    <x v="0"/>
    <x v="17"/>
    <n v="8"/>
    <n v="8.1"/>
    <s v="10"/>
    <n v="20"/>
    <n v="8.1"/>
  </r>
  <r>
    <x v="246"/>
    <x v="8"/>
    <x v="1"/>
    <n v="59.8"/>
    <n v="0.74"/>
    <x v="1"/>
    <n v="54"/>
    <x v="2"/>
    <s v="15"/>
    <x v="0"/>
    <x v="16"/>
    <n v="8"/>
    <n v="7.8"/>
    <s v="0"/>
    <n v="15"/>
    <n v="7.8"/>
  </r>
  <r>
    <x v="247"/>
    <x v="8"/>
    <x v="2"/>
    <n v="61.8"/>
    <n v="0.71"/>
    <x v="1"/>
    <n v="39"/>
    <x v="1"/>
    <s v="10"/>
    <x v="0"/>
    <x v="16"/>
    <n v="8"/>
    <n v="7.8"/>
    <s v="0"/>
    <n v="10"/>
    <n v="7.8"/>
  </r>
  <r>
    <x v="248"/>
    <x v="8"/>
    <x v="3"/>
    <n v="71.7"/>
    <n v="0.69"/>
    <x v="1"/>
    <n v="60"/>
    <x v="2"/>
    <s v="15"/>
    <x v="0"/>
    <x v="19"/>
    <n v="8"/>
    <n v="8.6999999999999993"/>
    <s v="10"/>
    <n v="25"/>
    <n v="8.6999999999999993"/>
  </r>
  <r>
    <x v="249"/>
    <x v="8"/>
    <x v="4"/>
    <n v="68.400000000000006"/>
    <n v="0.67"/>
    <x v="1"/>
    <n v="49"/>
    <x v="1"/>
    <s v="10"/>
    <x v="0"/>
    <x v="18"/>
    <n v="8"/>
    <n v="8.4"/>
    <s v="10"/>
    <n v="20"/>
    <n v="8.4"/>
  </r>
  <r>
    <x v="250"/>
    <x v="8"/>
    <x v="5"/>
    <n v="65.099999999999994"/>
    <n v="0.71"/>
    <x v="1"/>
    <n v="37"/>
    <x v="1"/>
    <s v="10"/>
    <x v="0"/>
    <x v="17"/>
    <n v="8"/>
    <n v="8.1"/>
    <s v="10"/>
    <n v="20"/>
    <n v="8.1"/>
  </r>
  <r>
    <x v="251"/>
    <x v="8"/>
    <x v="6"/>
    <n v="64.8"/>
    <n v="0.77"/>
    <x v="1"/>
    <n v="45"/>
    <x v="1"/>
    <s v="10"/>
    <x v="0"/>
    <x v="16"/>
    <n v="8"/>
    <n v="7.8"/>
    <s v="0"/>
    <n v="10"/>
    <n v="7.8"/>
  </r>
  <r>
    <x v="252"/>
    <x v="8"/>
    <x v="0"/>
    <n v="61.8"/>
    <n v="0.74"/>
    <x v="1"/>
    <n v="50"/>
    <x v="1"/>
    <s v="10"/>
    <x v="0"/>
    <x v="16"/>
    <n v="8"/>
    <n v="7.8"/>
    <s v="0"/>
    <n v="10"/>
    <n v="7.8"/>
  </r>
  <r>
    <x v="253"/>
    <x v="8"/>
    <x v="1"/>
    <n v="68.400000000000006"/>
    <n v="0.69"/>
    <x v="1"/>
    <n v="38"/>
    <x v="1"/>
    <s v="10"/>
    <x v="0"/>
    <x v="18"/>
    <n v="8"/>
    <n v="8.4"/>
    <s v="10"/>
    <n v="20"/>
    <n v="8.4"/>
  </r>
  <r>
    <x v="254"/>
    <x v="8"/>
    <x v="2"/>
    <n v="61.1"/>
    <n v="0.71"/>
    <x v="1"/>
    <n v="36"/>
    <x v="1"/>
    <s v="10"/>
    <x v="0"/>
    <x v="17"/>
    <n v="8"/>
    <n v="8.1"/>
    <s v="10"/>
    <n v="20"/>
    <n v="8.1"/>
  </r>
  <r>
    <x v="255"/>
    <x v="8"/>
    <x v="3"/>
    <n v="64.8"/>
    <n v="0.71"/>
    <x v="1"/>
    <n v="42"/>
    <x v="1"/>
    <s v="10"/>
    <x v="0"/>
    <x v="16"/>
    <n v="8"/>
    <n v="7.8"/>
    <s v="0"/>
    <n v="10"/>
    <n v="7.8"/>
  </r>
  <r>
    <x v="256"/>
    <x v="8"/>
    <x v="4"/>
    <n v="63.8"/>
    <n v="0.71"/>
    <x v="1"/>
    <n v="29"/>
    <x v="1"/>
    <s v="10"/>
    <x v="0"/>
    <x v="16"/>
    <n v="8"/>
    <n v="7.8"/>
    <s v="0"/>
    <n v="10"/>
    <n v="7.8"/>
  </r>
  <r>
    <x v="257"/>
    <x v="8"/>
    <x v="5"/>
    <n v="63.4"/>
    <n v="0.67"/>
    <x v="1"/>
    <n v="41"/>
    <x v="1"/>
    <s v="10"/>
    <x v="0"/>
    <x v="18"/>
    <n v="8"/>
    <n v="8.4"/>
    <s v="10"/>
    <n v="20"/>
    <n v="8.4"/>
  </r>
  <r>
    <x v="258"/>
    <x v="8"/>
    <x v="6"/>
    <n v="68.099999999999994"/>
    <n v="0.69"/>
    <x v="1"/>
    <n v="37"/>
    <x v="1"/>
    <s v="10"/>
    <x v="0"/>
    <x v="17"/>
    <n v="8"/>
    <n v="8.1"/>
    <s v="10"/>
    <n v="20"/>
    <n v="8.1"/>
  </r>
  <r>
    <x v="259"/>
    <x v="8"/>
    <x v="0"/>
    <n v="59.8"/>
    <n v="0.71"/>
    <x v="1"/>
    <n v="53"/>
    <x v="2"/>
    <s v="15"/>
    <x v="0"/>
    <x v="16"/>
    <n v="8"/>
    <n v="7.8"/>
    <s v="0"/>
    <n v="15"/>
    <n v="7.8"/>
  </r>
  <r>
    <x v="260"/>
    <x v="8"/>
    <x v="1"/>
    <n v="64.8"/>
    <n v="0.71"/>
    <x v="1"/>
    <n v="37"/>
    <x v="1"/>
    <s v="10"/>
    <x v="0"/>
    <x v="16"/>
    <n v="8"/>
    <n v="7.8"/>
    <s v="0"/>
    <n v="10"/>
    <n v="7.8"/>
  </r>
  <r>
    <x v="261"/>
    <x v="8"/>
    <x v="2"/>
    <n v="67.400000000000006"/>
    <n v="0.67"/>
    <x v="1"/>
    <n v="48"/>
    <x v="1"/>
    <s v="10"/>
    <x v="0"/>
    <x v="18"/>
    <n v="8"/>
    <n v="8.4"/>
    <s v="10"/>
    <n v="20"/>
    <n v="8.4"/>
  </r>
  <r>
    <x v="262"/>
    <x v="8"/>
    <x v="3"/>
    <n v="67.099999999999994"/>
    <n v="0.69"/>
    <x v="1"/>
    <n v="52"/>
    <x v="2"/>
    <s v="15"/>
    <x v="0"/>
    <x v="17"/>
    <n v="8"/>
    <n v="8.1"/>
    <s v="10"/>
    <n v="25"/>
    <n v="8.1"/>
  </r>
  <r>
    <x v="263"/>
    <x v="8"/>
    <x v="4"/>
    <n v="59.8"/>
    <n v="0.71"/>
    <x v="1"/>
    <n v="42"/>
    <x v="1"/>
    <s v="10"/>
    <x v="0"/>
    <x v="16"/>
    <n v="8"/>
    <n v="7.8"/>
    <s v="0"/>
    <n v="10"/>
    <n v="7.8"/>
  </r>
  <r>
    <x v="264"/>
    <x v="8"/>
    <x v="5"/>
    <n v="64.8"/>
    <n v="0.74"/>
    <x v="1"/>
    <n v="34"/>
    <x v="1"/>
    <s v="10"/>
    <x v="0"/>
    <x v="16"/>
    <n v="8"/>
    <n v="7.8"/>
    <s v="0"/>
    <n v="10"/>
    <n v="7.8"/>
  </r>
  <r>
    <x v="265"/>
    <x v="8"/>
    <x v="6"/>
    <n v="63.4"/>
    <n v="0.71"/>
    <x v="1"/>
    <n v="39"/>
    <x v="1"/>
    <s v="10"/>
    <x v="0"/>
    <x v="18"/>
    <n v="8"/>
    <n v="8.4"/>
    <s v="10"/>
    <n v="20"/>
    <n v="8.4"/>
  </r>
  <r>
    <x v="266"/>
    <x v="8"/>
    <x v="0"/>
    <n v="63.4"/>
    <n v="0.71"/>
    <x v="1"/>
    <n v="43"/>
    <x v="1"/>
    <s v="10"/>
    <x v="0"/>
    <x v="18"/>
    <n v="8"/>
    <n v="8.4"/>
    <s v="10"/>
    <n v="20"/>
    <n v="8.4"/>
  </r>
  <r>
    <x v="267"/>
    <x v="8"/>
    <x v="1"/>
    <n v="61.1"/>
    <n v="0.71"/>
    <x v="1"/>
    <n v="33"/>
    <x v="1"/>
    <s v="10"/>
    <x v="0"/>
    <x v="17"/>
    <n v="8"/>
    <n v="8.1"/>
    <s v="10"/>
    <n v="20"/>
    <n v="8.1"/>
  </r>
  <r>
    <x v="268"/>
    <x v="8"/>
    <x v="2"/>
    <n v="61.8"/>
    <n v="0.77"/>
    <x v="1"/>
    <n v="51"/>
    <x v="2"/>
    <s v="15"/>
    <x v="0"/>
    <x v="16"/>
    <n v="8"/>
    <n v="7.8"/>
    <s v="0"/>
    <n v="15"/>
    <n v="7.8"/>
  </r>
  <r>
    <x v="269"/>
    <x v="8"/>
    <x v="3"/>
    <n v="70.7"/>
    <n v="0.67"/>
    <x v="1"/>
    <n v="51"/>
    <x v="2"/>
    <s v="15"/>
    <x v="0"/>
    <x v="19"/>
    <n v="8"/>
    <n v="8.6999999999999993"/>
    <s v="10"/>
    <n v="25"/>
    <n v="8.6999999999999993"/>
  </r>
  <r>
    <x v="270"/>
    <x v="8"/>
    <x v="4"/>
    <n v="67.400000000000006"/>
    <n v="0.69"/>
    <x v="1"/>
    <n v="38"/>
    <x v="1"/>
    <s v="10"/>
    <x v="0"/>
    <x v="18"/>
    <n v="8"/>
    <n v="8.4"/>
    <s v="10"/>
    <n v="20"/>
    <n v="8.4"/>
  </r>
  <r>
    <x v="271"/>
    <x v="8"/>
    <x v="5"/>
    <n v="66.099999999999994"/>
    <n v="0.71"/>
    <x v="1"/>
    <n v="48"/>
    <x v="1"/>
    <s v="10"/>
    <x v="0"/>
    <x v="17"/>
    <n v="8"/>
    <n v="8.1"/>
    <s v="10"/>
    <n v="20"/>
    <n v="8.1"/>
  </r>
  <r>
    <x v="272"/>
    <x v="8"/>
    <x v="6"/>
    <n v="64.8"/>
    <n v="0.74"/>
    <x v="1"/>
    <n v="29"/>
    <x v="1"/>
    <s v="10"/>
    <x v="0"/>
    <x v="16"/>
    <n v="8"/>
    <n v="7.8"/>
    <s v="0"/>
    <n v="10"/>
    <n v="7.8"/>
  </r>
  <r>
    <x v="273"/>
    <x v="9"/>
    <x v="0"/>
    <n v="56.5"/>
    <n v="0.8"/>
    <x v="1"/>
    <n v="43"/>
    <x v="1"/>
    <s v="10"/>
    <x v="0"/>
    <x v="15"/>
    <n v="8"/>
    <n v="7.5"/>
    <s v="0"/>
    <n v="10"/>
    <n v="7.5"/>
  </r>
  <r>
    <x v="274"/>
    <x v="9"/>
    <x v="1"/>
    <n v="58.5"/>
    <n v="0.74"/>
    <x v="1"/>
    <n v="32"/>
    <x v="1"/>
    <s v="10"/>
    <x v="0"/>
    <x v="15"/>
    <n v="8"/>
    <n v="7.5"/>
    <s v="0"/>
    <n v="10"/>
    <n v="7.5"/>
  </r>
  <r>
    <x v="275"/>
    <x v="9"/>
    <x v="2"/>
    <n v="59.2"/>
    <n v="0.8"/>
    <x v="1"/>
    <n v="34"/>
    <x v="1"/>
    <s v="10"/>
    <x v="0"/>
    <x v="14"/>
    <n v="8"/>
    <n v="7.1999999999999993"/>
    <s v="0"/>
    <n v="10"/>
    <n v="7.1999999999999993"/>
  </r>
  <r>
    <x v="276"/>
    <x v="9"/>
    <x v="3"/>
    <n v="61.2"/>
    <n v="0.77"/>
    <x v="1"/>
    <n v="33"/>
    <x v="1"/>
    <s v="10"/>
    <x v="0"/>
    <x v="14"/>
    <n v="8"/>
    <n v="7.1999999999999993"/>
    <s v="0"/>
    <n v="10"/>
    <n v="7.1999999999999993"/>
  </r>
  <r>
    <x v="277"/>
    <x v="9"/>
    <x v="4"/>
    <n v="60.5"/>
    <n v="0.8"/>
    <x v="1"/>
    <n v="33"/>
    <x v="1"/>
    <s v="10"/>
    <x v="0"/>
    <x v="15"/>
    <n v="8"/>
    <n v="7.5"/>
    <s v="0"/>
    <n v="10"/>
    <n v="7.5"/>
  </r>
  <r>
    <x v="278"/>
    <x v="9"/>
    <x v="5"/>
    <n v="62.5"/>
    <n v="0.74"/>
    <x v="1"/>
    <n v="42"/>
    <x v="1"/>
    <s v="10"/>
    <x v="0"/>
    <x v="15"/>
    <n v="8"/>
    <n v="7.5"/>
    <s v="0"/>
    <n v="10"/>
    <n v="7.5"/>
  </r>
  <r>
    <x v="279"/>
    <x v="9"/>
    <x v="6"/>
    <n v="63.5"/>
    <n v="0.8"/>
    <x v="1"/>
    <n v="31"/>
    <x v="1"/>
    <s v="10"/>
    <x v="0"/>
    <x v="15"/>
    <n v="8"/>
    <n v="7.5"/>
    <s v="0"/>
    <n v="10"/>
    <n v="7.5"/>
  </r>
  <r>
    <x v="280"/>
    <x v="9"/>
    <x v="0"/>
    <n v="60.2"/>
    <n v="0.8"/>
    <x v="1"/>
    <n v="47"/>
    <x v="1"/>
    <s v="10"/>
    <x v="0"/>
    <x v="14"/>
    <n v="8"/>
    <n v="7.1999999999999993"/>
    <s v="0"/>
    <n v="10"/>
    <n v="7.1999999999999993"/>
  </r>
  <r>
    <x v="281"/>
    <x v="9"/>
    <x v="1"/>
    <n v="63.5"/>
    <n v="0.74"/>
    <x v="1"/>
    <n v="47"/>
    <x v="1"/>
    <s v="10"/>
    <x v="0"/>
    <x v="15"/>
    <n v="8"/>
    <n v="7.5"/>
    <s v="0"/>
    <n v="10"/>
    <n v="7.5"/>
  </r>
  <r>
    <x v="282"/>
    <x v="9"/>
    <x v="2"/>
    <n v="58.5"/>
    <n v="0.74"/>
    <x v="1"/>
    <n v="51"/>
    <x v="2"/>
    <s v="15"/>
    <x v="0"/>
    <x v="15"/>
    <n v="8"/>
    <n v="7.5"/>
    <s v="0"/>
    <n v="15"/>
    <n v="7.5"/>
  </r>
  <r>
    <x v="283"/>
    <x v="9"/>
    <x v="3"/>
    <n v="61.5"/>
    <n v="0.77"/>
    <x v="1"/>
    <n v="47"/>
    <x v="1"/>
    <s v="10"/>
    <x v="0"/>
    <x v="15"/>
    <n v="8"/>
    <n v="7.5"/>
    <s v="0"/>
    <n v="10"/>
    <n v="7.5"/>
  </r>
  <r>
    <x v="284"/>
    <x v="9"/>
    <x v="4"/>
    <n v="58.2"/>
    <n v="0.77"/>
    <x v="1"/>
    <n v="39"/>
    <x v="1"/>
    <s v="10"/>
    <x v="0"/>
    <x v="14"/>
    <n v="8"/>
    <n v="7.1999999999999993"/>
    <s v="0"/>
    <n v="10"/>
    <n v="7.1999999999999993"/>
  </r>
  <r>
    <x v="285"/>
    <x v="9"/>
    <x v="5"/>
    <n v="61.5"/>
    <n v="0.8"/>
    <x v="1"/>
    <n v="28"/>
    <x v="1"/>
    <s v="10"/>
    <x v="0"/>
    <x v="15"/>
    <n v="8"/>
    <n v="7.5"/>
    <s v="0"/>
    <n v="10"/>
    <n v="7.5"/>
  </r>
  <r>
    <x v="286"/>
    <x v="9"/>
    <x v="6"/>
    <n v="59.5"/>
    <n v="0.74"/>
    <x v="1"/>
    <n v="28"/>
    <x v="1"/>
    <s v="10"/>
    <x v="0"/>
    <x v="15"/>
    <n v="8"/>
    <n v="7.5"/>
    <s v="0"/>
    <n v="10"/>
    <n v="7.5"/>
  </r>
  <r>
    <x v="287"/>
    <x v="9"/>
    <x v="0"/>
    <n v="61.5"/>
    <n v="0.74"/>
    <x v="1"/>
    <n v="36"/>
    <x v="1"/>
    <s v="10"/>
    <x v="0"/>
    <x v="15"/>
    <n v="8"/>
    <n v="7.5"/>
    <s v="0"/>
    <n v="10"/>
    <n v="7.5"/>
  </r>
  <r>
    <x v="288"/>
    <x v="9"/>
    <x v="1"/>
    <n v="58.2"/>
    <n v="0.8"/>
    <x v="1"/>
    <n v="28"/>
    <x v="1"/>
    <s v="10"/>
    <x v="0"/>
    <x v="14"/>
    <n v="8"/>
    <n v="7.1999999999999993"/>
    <s v="0"/>
    <n v="10"/>
    <n v="7.1999999999999993"/>
  </r>
  <r>
    <x v="289"/>
    <x v="9"/>
    <x v="2"/>
    <n v="58.5"/>
    <n v="0.77"/>
    <x v="1"/>
    <n v="46"/>
    <x v="1"/>
    <s v="10"/>
    <x v="0"/>
    <x v="15"/>
    <n v="8"/>
    <n v="7.5"/>
    <s v="0"/>
    <n v="10"/>
    <n v="7.5"/>
  </r>
  <r>
    <x v="290"/>
    <x v="9"/>
    <x v="3"/>
    <n v="62.5"/>
    <n v="0.77"/>
    <x v="1"/>
    <n v="33"/>
    <x v="1"/>
    <s v="10"/>
    <x v="0"/>
    <x v="15"/>
    <n v="8"/>
    <n v="7.5"/>
    <s v="0"/>
    <n v="10"/>
    <n v="7.5"/>
  </r>
  <r>
    <x v="291"/>
    <x v="9"/>
    <x v="4"/>
    <n v="60.5"/>
    <n v="0.8"/>
    <x v="1"/>
    <n v="41"/>
    <x v="1"/>
    <s v="10"/>
    <x v="0"/>
    <x v="15"/>
    <n v="8"/>
    <n v="7.5"/>
    <s v="0"/>
    <n v="10"/>
    <n v="7.5"/>
  </r>
  <r>
    <x v="292"/>
    <x v="9"/>
    <x v="5"/>
    <n v="60.2"/>
    <n v="0.8"/>
    <x v="1"/>
    <n v="50"/>
    <x v="1"/>
    <s v="10"/>
    <x v="0"/>
    <x v="14"/>
    <n v="8"/>
    <n v="7.1999999999999993"/>
    <s v="0"/>
    <n v="10"/>
    <n v="7.1999999999999993"/>
  </r>
  <r>
    <x v="293"/>
    <x v="9"/>
    <x v="6"/>
    <n v="56.2"/>
    <n v="0.83"/>
    <x v="1"/>
    <n v="28"/>
    <x v="1"/>
    <s v="10"/>
    <x v="0"/>
    <x v="14"/>
    <n v="8"/>
    <n v="7.1999999999999993"/>
    <s v="0"/>
    <n v="10"/>
    <n v="7.1999999999999993"/>
  </r>
  <r>
    <x v="294"/>
    <x v="9"/>
    <x v="0"/>
    <n v="57.5"/>
    <n v="0.77"/>
    <x v="1"/>
    <n v="35"/>
    <x v="1"/>
    <s v="10"/>
    <x v="0"/>
    <x v="15"/>
    <n v="8"/>
    <n v="7.5"/>
    <s v="0"/>
    <n v="10"/>
    <n v="7.5"/>
  </r>
  <r>
    <x v="295"/>
    <x v="9"/>
    <x v="1"/>
    <n v="58.5"/>
    <n v="0.8"/>
    <x v="1"/>
    <n v="50"/>
    <x v="1"/>
    <s v="10"/>
    <x v="0"/>
    <x v="15"/>
    <n v="8"/>
    <n v="7.5"/>
    <s v="0"/>
    <n v="10"/>
    <n v="7.5"/>
  </r>
  <r>
    <x v="296"/>
    <x v="9"/>
    <x v="2"/>
    <n v="61.5"/>
    <n v="0.74"/>
    <x v="1"/>
    <n v="48"/>
    <x v="1"/>
    <s v="10"/>
    <x v="0"/>
    <x v="15"/>
    <n v="8"/>
    <n v="7.5"/>
    <s v="0"/>
    <n v="10"/>
    <n v="7.5"/>
  </r>
  <r>
    <x v="297"/>
    <x v="9"/>
    <x v="3"/>
    <n v="61.2"/>
    <n v="0.8"/>
    <x v="1"/>
    <n v="44"/>
    <x v="1"/>
    <s v="10"/>
    <x v="0"/>
    <x v="14"/>
    <n v="8"/>
    <n v="7.1999999999999993"/>
    <s v="0"/>
    <n v="10"/>
    <n v="7.1999999999999993"/>
  </r>
  <r>
    <x v="298"/>
    <x v="9"/>
    <x v="4"/>
    <n v="54.2"/>
    <n v="0.77"/>
    <x v="1"/>
    <n v="47"/>
    <x v="1"/>
    <s v="10"/>
    <x v="0"/>
    <x v="14"/>
    <n v="8"/>
    <n v="7.1999999999999993"/>
    <s v="0"/>
    <n v="10"/>
    <n v="7.1999999999999993"/>
  </r>
  <r>
    <x v="299"/>
    <x v="9"/>
    <x v="5"/>
    <n v="62.8"/>
    <n v="0.71"/>
    <x v="1"/>
    <n v="52"/>
    <x v="2"/>
    <s v="15"/>
    <x v="0"/>
    <x v="16"/>
    <n v="8"/>
    <n v="7.8"/>
    <s v="0"/>
    <n v="15"/>
    <n v="7.8"/>
  </r>
  <r>
    <x v="300"/>
    <x v="9"/>
    <x v="6"/>
    <n v="57.5"/>
    <n v="0.77"/>
    <x v="1"/>
    <n v="28"/>
    <x v="1"/>
    <s v="10"/>
    <x v="0"/>
    <x v="15"/>
    <n v="8"/>
    <n v="7.5"/>
    <s v="0"/>
    <n v="10"/>
    <n v="7.5"/>
  </r>
  <r>
    <x v="301"/>
    <x v="9"/>
    <x v="0"/>
    <n v="61.5"/>
    <n v="0.8"/>
    <x v="1"/>
    <n v="34"/>
    <x v="1"/>
    <s v="10"/>
    <x v="0"/>
    <x v="15"/>
    <n v="8"/>
    <n v="7.5"/>
    <s v="0"/>
    <n v="10"/>
    <n v="7.5"/>
  </r>
  <r>
    <x v="302"/>
    <x v="9"/>
    <x v="1"/>
    <n v="58.2"/>
    <n v="0.77"/>
    <x v="1"/>
    <n v="35"/>
    <x v="1"/>
    <s v="10"/>
    <x v="0"/>
    <x v="14"/>
    <n v="8"/>
    <n v="7.1999999999999993"/>
    <s v="0"/>
    <n v="10"/>
    <n v="7.1999999999999993"/>
  </r>
  <r>
    <x v="303"/>
    <x v="9"/>
    <x v="2"/>
    <n v="54.2"/>
    <n v="0.77"/>
    <x v="1"/>
    <n v="38"/>
    <x v="1"/>
    <s v="10"/>
    <x v="0"/>
    <x v="14"/>
    <n v="8"/>
    <n v="7.1999999999999993"/>
    <s v="0"/>
    <n v="10"/>
    <n v="7.1999999999999993"/>
  </r>
  <r>
    <x v="304"/>
    <x v="10"/>
    <x v="3"/>
    <n v="51.9"/>
    <n v="0.83"/>
    <x v="1"/>
    <n v="43"/>
    <x v="1"/>
    <s v="10"/>
    <x v="0"/>
    <x v="13"/>
    <n v="8"/>
    <n v="6.8999999999999995"/>
    <s v="0"/>
    <n v="10"/>
    <n v="6.8999999999999995"/>
  </r>
  <r>
    <x v="305"/>
    <x v="10"/>
    <x v="4"/>
    <n v="53.6"/>
    <n v="0.91"/>
    <x v="1"/>
    <n v="46"/>
    <x v="1"/>
    <s v="10"/>
    <x v="0"/>
    <x v="11"/>
    <n v="8"/>
    <n v="6.6"/>
    <s v="0"/>
    <n v="10"/>
    <n v="6.6"/>
  </r>
  <r>
    <x v="306"/>
    <x v="10"/>
    <x v="5"/>
    <n v="51.3"/>
    <n v="0.87"/>
    <x v="1"/>
    <n v="38"/>
    <x v="1"/>
    <s v="10"/>
    <x v="0"/>
    <x v="10"/>
    <n v="8"/>
    <n v="6.3"/>
    <s v="0"/>
    <n v="10"/>
    <n v="6.3"/>
  </r>
  <r>
    <x v="307"/>
    <x v="10"/>
    <x v="6"/>
    <n v="48.7"/>
    <n v="0.95"/>
    <x v="1"/>
    <n v="39"/>
    <x v="1"/>
    <s v="10"/>
    <x v="0"/>
    <x v="12"/>
    <n v="8"/>
    <n v="5.7"/>
    <s v="0"/>
    <n v="10"/>
    <n v="5.7"/>
  </r>
  <r>
    <x v="308"/>
    <x v="10"/>
    <x v="0"/>
    <n v="55.9"/>
    <n v="0.87"/>
    <x v="1"/>
    <n v="45"/>
    <x v="1"/>
    <s v="10"/>
    <x v="0"/>
    <x v="13"/>
    <n v="8"/>
    <n v="6.8999999999999995"/>
    <s v="0"/>
    <n v="10"/>
    <n v="6.8999999999999995"/>
  </r>
  <r>
    <x v="309"/>
    <x v="10"/>
    <x v="1"/>
    <n v="51.6"/>
    <n v="0.91"/>
    <x v="1"/>
    <n v="28"/>
    <x v="1"/>
    <s v="10"/>
    <x v="0"/>
    <x v="11"/>
    <n v="8"/>
    <n v="6.6"/>
    <s v="0"/>
    <n v="10"/>
    <n v="6.6"/>
  </r>
  <r>
    <x v="310"/>
    <x v="10"/>
    <x v="2"/>
    <n v="52.3"/>
    <n v="0.91"/>
    <x v="1"/>
    <n v="34"/>
    <x v="1"/>
    <s v="10"/>
    <x v="0"/>
    <x v="10"/>
    <n v="8"/>
    <n v="6.3"/>
    <s v="0"/>
    <n v="10"/>
    <n v="6.3"/>
  </r>
  <r>
    <x v="311"/>
    <x v="10"/>
    <x v="3"/>
    <n v="44.7"/>
    <n v="0.95"/>
    <x v="1"/>
    <n v="37"/>
    <x v="1"/>
    <s v="10"/>
    <x v="0"/>
    <x v="12"/>
    <n v="8"/>
    <n v="5.7"/>
    <s v="0"/>
    <n v="10"/>
    <n v="5.7"/>
  </r>
  <r>
    <x v="312"/>
    <x v="10"/>
    <x v="4"/>
    <n v="53.9"/>
    <n v="0.83"/>
    <x v="1"/>
    <n v="33"/>
    <x v="1"/>
    <s v="10"/>
    <x v="0"/>
    <x v="13"/>
    <n v="8"/>
    <n v="6.8999999999999995"/>
    <s v="0"/>
    <n v="10"/>
    <n v="6.8999999999999995"/>
  </r>
  <r>
    <x v="313"/>
    <x v="10"/>
    <x v="5"/>
    <n v="54.6"/>
    <n v="0.87"/>
    <x v="1"/>
    <n v="28"/>
    <x v="1"/>
    <s v="10"/>
    <x v="0"/>
    <x v="11"/>
    <n v="8"/>
    <n v="6.6"/>
    <s v="0"/>
    <n v="10"/>
    <n v="6.6"/>
  </r>
  <r>
    <x v="314"/>
    <x v="10"/>
    <x v="6"/>
    <n v="47.3"/>
    <n v="0.91"/>
    <x v="1"/>
    <n v="33"/>
    <x v="1"/>
    <s v="10"/>
    <x v="0"/>
    <x v="10"/>
    <n v="8"/>
    <n v="6.3"/>
    <s v="0"/>
    <n v="10"/>
    <n v="6.3"/>
  </r>
  <r>
    <x v="315"/>
    <x v="10"/>
    <x v="0"/>
    <n v="49.7"/>
    <n v="1.05"/>
    <x v="0"/>
    <n v="38"/>
    <x v="1"/>
    <s v="10"/>
    <x v="0"/>
    <x v="12"/>
    <n v="8"/>
    <n v="5.7"/>
    <s v="0"/>
    <n v="10"/>
    <n v="5.7"/>
  </r>
  <r>
    <x v="316"/>
    <x v="10"/>
    <x v="1"/>
    <n v="44.7"/>
    <n v="1.05"/>
    <x v="0"/>
    <n v="26"/>
    <x v="1"/>
    <s v="10"/>
    <x v="0"/>
    <x v="12"/>
    <n v="8"/>
    <n v="5.7"/>
    <s v="0"/>
    <n v="10"/>
    <n v="5.7"/>
  </r>
  <r>
    <x v="317"/>
    <x v="10"/>
    <x v="2"/>
    <n v="55.9"/>
    <n v="0.8"/>
    <x v="1"/>
    <n v="28"/>
    <x v="1"/>
    <s v="10"/>
    <x v="0"/>
    <x v="13"/>
    <n v="8"/>
    <n v="6.8999999999999995"/>
    <s v="0"/>
    <n v="10"/>
    <n v="6.8999999999999995"/>
  </r>
  <r>
    <x v="318"/>
    <x v="10"/>
    <x v="3"/>
    <n v="55.9"/>
    <n v="0.83"/>
    <x v="1"/>
    <n v="47"/>
    <x v="1"/>
    <s v="10"/>
    <x v="0"/>
    <x v="13"/>
    <n v="8"/>
    <n v="6.8999999999999995"/>
    <s v="0"/>
    <n v="10"/>
    <n v="6.8999999999999995"/>
  </r>
  <r>
    <x v="319"/>
    <x v="10"/>
    <x v="4"/>
    <n v="47.3"/>
    <n v="0.87"/>
    <x v="1"/>
    <n v="28"/>
    <x v="1"/>
    <s v="10"/>
    <x v="0"/>
    <x v="10"/>
    <n v="8"/>
    <n v="6.3"/>
    <s v="0"/>
    <n v="10"/>
    <n v="6.3"/>
  </r>
  <r>
    <x v="320"/>
    <x v="10"/>
    <x v="5"/>
    <n v="46"/>
    <n v="1"/>
    <x v="1"/>
    <n v="31"/>
    <x v="1"/>
    <s v="10"/>
    <x v="0"/>
    <x v="9"/>
    <n v="8"/>
    <n v="6"/>
    <s v="0"/>
    <n v="10"/>
    <n v="6"/>
  </r>
  <r>
    <x v="321"/>
    <x v="10"/>
    <x v="6"/>
    <n v="48.7"/>
    <n v="1.05"/>
    <x v="0"/>
    <n v="37"/>
    <x v="1"/>
    <s v="10"/>
    <x v="0"/>
    <x v="12"/>
    <n v="8"/>
    <n v="5.7"/>
    <s v="0"/>
    <n v="10"/>
    <n v="5.7"/>
  </r>
  <r>
    <x v="322"/>
    <x v="10"/>
    <x v="0"/>
    <n v="55.9"/>
    <n v="0.87"/>
    <x v="1"/>
    <n v="34"/>
    <x v="1"/>
    <s v="10"/>
    <x v="0"/>
    <x v="13"/>
    <n v="8"/>
    <n v="6.8999999999999995"/>
    <s v="0"/>
    <n v="10"/>
    <n v="6.8999999999999995"/>
  </r>
  <r>
    <x v="323"/>
    <x v="10"/>
    <x v="1"/>
    <n v="55.6"/>
    <n v="0.87"/>
    <x v="1"/>
    <n v="41"/>
    <x v="1"/>
    <s v="10"/>
    <x v="0"/>
    <x v="11"/>
    <n v="8"/>
    <n v="6.6"/>
    <s v="0"/>
    <n v="10"/>
    <n v="6.6"/>
  </r>
  <r>
    <x v="324"/>
    <x v="10"/>
    <x v="2"/>
    <n v="47"/>
    <n v="0.95"/>
    <x v="1"/>
    <n v="28"/>
    <x v="1"/>
    <s v="10"/>
    <x v="0"/>
    <x v="9"/>
    <n v="8"/>
    <n v="6"/>
    <s v="0"/>
    <n v="10"/>
    <n v="6"/>
  </r>
  <r>
    <x v="325"/>
    <x v="10"/>
    <x v="3"/>
    <n v="48.7"/>
    <n v="1"/>
    <x v="1"/>
    <n v="40"/>
    <x v="1"/>
    <s v="10"/>
    <x v="0"/>
    <x v="12"/>
    <n v="8"/>
    <n v="5.7"/>
    <s v="0"/>
    <n v="10"/>
    <n v="5.7"/>
  </r>
  <r>
    <x v="326"/>
    <x v="10"/>
    <x v="4"/>
    <n v="51.9"/>
    <n v="0.87"/>
    <x v="1"/>
    <n v="47"/>
    <x v="1"/>
    <s v="10"/>
    <x v="0"/>
    <x v="13"/>
    <n v="8"/>
    <n v="6.8999999999999995"/>
    <s v="0"/>
    <n v="10"/>
    <n v="6.8999999999999995"/>
  </r>
  <r>
    <x v="327"/>
    <x v="10"/>
    <x v="5"/>
    <n v="53.6"/>
    <n v="0.83"/>
    <x v="1"/>
    <n v="46"/>
    <x v="1"/>
    <s v="10"/>
    <x v="0"/>
    <x v="11"/>
    <n v="8"/>
    <n v="6.6"/>
    <s v="0"/>
    <n v="10"/>
    <n v="6.6"/>
  </r>
  <r>
    <x v="328"/>
    <x v="10"/>
    <x v="6"/>
    <n v="49"/>
    <n v="0.91"/>
    <x v="1"/>
    <n v="32"/>
    <x v="1"/>
    <s v="10"/>
    <x v="0"/>
    <x v="9"/>
    <n v="8"/>
    <n v="6"/>
    <s v="0"/>
    <n v="10"/>
    <n v="6"/>
  </r>
  <r>
    <x v="329"/>
    <x v="10"/>
    <x v="0"/>
    <n v="49.7"/>
    <n v="1.05"/>
    <x v="0"/>
    <n v="30"/>
    <x v="1"/>
    <s v="10"/>
    <x v="0"/>
    <x v="12"/>
    <n v="8"/>
    <n v="5.7"/>
    <s v="0"/>
    <n v="10"/>
    <n v="5.7"/>
  </r>
  <r>
    <x v="330"/>
    <x v="10"/>
    <x v="1"/>
    <n v="53.9"/>
    <n v="0.87"/>
    <x v="1"/>
    <n v="30"/>
    <x v="1"/>
    <s v="10"/>
    <x v="0"/>
    <x v="13"/>
    <n v="8"/>
    <n v="6.8999999999999995"/>
    <s v="0"/>
    <n v="10"/>
    <n v="6.8999999999999995"/>
  </r>
  <r>
    <x v="331"/>
    <x v="10"/>
    <x v="2"/>
    <n v="54.6"/>
    <n v="0.91"/>
    <x v="1"/>
    <n v="37"/>
    <x v="1"/>
    <s v="10"/>
    <x v="0"/>
    <x v="11"/>
    <n v="8"/>
    <n v="6.6"/>
    <s v="0"/>
    <n v="10"/>
    <n v="6.6"/>
  </r>
  <r>
    <x v="332"/>
    <x v="10"/>
    <x v="3"/>
    <n v="50"/>
    <n v="0.95"/>
    <x v="1"/>
    <n v="27"/>
    <x v="1"/>
    <s v="10"/>
    <x v="0"/>
    <x v="9"/>
    <n v="8"/>
    <n v="6"/>
    <s v="0"/>
    <n v="10"/>
    <n v="6"/>
  </r>
  <r>
    <x v="333"/>
    <x v="10"/>
    <x v="4"/>
    <n v="44.7"/>
    <n v="1.05"/>
    <x v="0"/>
    <n v="28"/>
    <x v="1"/>
    <s v="10"/>
    <x v="0"/>
    <x v="12"/>
    <n v="8"/>
    <n v="5.7"/>
    <s v="0"/>
    <n v="10"/>
    <n v="5.7"/>
  </r>
  <r>
    <x v="334"/>
    <x v="11"/>
    <x v="5"/>
    <n v="48.7"/>
    <n v="1"/>
    <x v="1"/>
    <n v="34"/>
    <x v="1"/>
    <s v="10"/>
    <x v="0"/>
    <x v="12"/>
    <n v="8"/>
    <n v="5.7"/>
    <s v="0"/>
    <n v="10"/>
    <n v="5.7"/>
  </r>
  <r>
    <x v="335"/>
    <x v="11"/>
    <x v="6"/>
    <n v="44.1"/>
    <n v="1.1100000000000001"/>
    <x v="0"/>
    <n v="35"/>
    <x v="1"/>
    <s v="10"/>
    <x v="0"/>
    <x v="3"/>
    <n v="8"/>
    <n v="5.0999999999999996"/>
    <s v="0"/>
    <n v="10"/>
    <n v="5.0999999999999996"/>
  </r>
  <r>
    <x v="336"/>
    <x v="11"/>
    <x v="0"/>
    <n v="33.5"/>
    <n v="1.18"/>
    <x v="0"/>
    <n v="19"/>
    <x v="0"/>
    <s v="5"/>
    <x v="0"/>
    <x v="2"/>
    <n v="8"/>
    <n v="4.5"/>
    <s v="0"/>
    <n v="5"/>
    <n v="4.5"/>
  </r>
  <r>
    <x v="337"/>
    <x v="11"/>
    <x v="1"/>
    <n v="34.9"/>
    <n v="1.54"/>
    <x v="0"/>
    <n v="16"/>
    <x v="0"/>
    <s v="5"/>
    <x v="0"/>
    <x v="1"/>
    <n v="8"/>
    <n v="3.9"/>
    <s v="0"/>
    <n v="5"/>
    <n v="3.9"/>
  </r>
  <r>
    <x v="338"/>
    <x v="11"/>
    <x v="2"/>
    <n v="22"/>
    <n v="1.82"/>
    <x v="0"/>
    <n v="11"/>
    <x v="0"/>
    <s v="5"/>
    <x v="0"/>
    <x v="0"/>
    <n v="8"/>
    <n v="3"/>
    <s v="0"/>
    <n v="5"/>
    <n v="3"/>
  </r>
  <r>
    <x v="339"/>
    <x v="11"/>
    <x v="3"/>
    <n v="44.7"/>
    <n v="0.95"/>
    <x v="1"/>
    <n v="28"/>
    <x v="1"/>
    <s v="10"/>
    <x v="0"/>
    <x v="12"/>
    <n v="8"/>
    <n v="5.7"/>
    <s v="0"/>
    <n v="10"/>
    <n v="5.7"/>
  </r>
  <r>
    <x v="340"/>
    <x v="11"/>
    <x v="4"/>
    <n v="42.1"/>
    <n v="1.05"/>
    <x v="0"/>
    <n v="26"/>
    <x v="1"/>
    <s v="10"/>
    <x v="0"/>
    <x v="3"/>
    <n v="8"/>
    <n v="5.0999999999999996"/>
    <s v="0"/>
    <n v="10"/>
    <n v="5.0999999999999996"/>
  </r>
  <r>
    <x v="341"/>
    <x v="11"/>
    <x v="5"/>
    <n v="40.5"/>
    <n v="1.25"/>
    <x v="0"/>
    <n v="30"/>
    <x v="1"/>
    <s v="10"/>
    <x v="0"/>
    <x v="2"/>
    <n v="8"/>
    <n v="4.5"/>
    <s v="0"/>
    <n v="10"/>
    <n v="4.5"/>
  </r>
  <r>
    <x v="342"/>
    <x v="11"/>
    <x v="6"/>
    <n v="31.2"/>
    <n v="1.43"/>
    <x v="0"/>
    <n v="19"/>
    <x v="0"/>
    <s v="5"/>
    <x v="0"/>
    <x v="7"/>
    <n v="8"/>
    <n v="4.2"/>
    <s v="0"/>
    <n v="5"/>
    <n v="4.2"/>
  </r>
  <r>
    <x v="343"/>
    <x v="11"/>
    <x v="0"/>
    <n v="31.3"/>
    <n v="1.82"/>
    <x v="0"/>
    <n v="15"/>
    <x v="0"/>
    <s v="5"/>
    <x v="0"/>
    <x v="5"/>
    <n v="8"/>
    <n v="3.3"/>
    <s v="0"/>
    <n v="5"/>
    <n v="3.3"/>
  </r>
  <r>
    <x v="344"/>
    <x v="11"/>
    <x v="1"/>
    <n v="45.1"/>
    <n v="1.1100000000000001"/>
    <x v="0"/>
    <n v="33"/>
    <x v="1"/>
    <s v="10"/>
    <x v="0"/>
    <x v="3"/>
    <n v="8"/>
    <n v="5.0999999999999996"/>
    <s v="0"/>
    <n v="10"/>
    <n v="5.0999999999999996"/>
  </r>
  <r>
    <x v="345"/>
    <x v="11"/>
    <x v="2"/>
    <n v="33.5"/>
    <n v="1.33"/>
    <x v="0"/>
    <n v="22"/>
    <x v="0"/>
    <s v="5"/>
    <x v="0"/>
    <x v="2"/>
    <n v="8"/>
    <n v="4.5"/>
    <s v="0"/>
    <n v="5"/>
    <n v="4.5"/>
  </r>
  <r>
    <x v="346"/>
    <x v="11"/>
    <x v="3"/>
    <n v="32.200000000000003"/>
    <n v="1.43"/>
    <x v="0"/>
    <n v="26"/>
    <x v="1"/>
    <s v="10"/>
    <x v="0"/>
    <x v="7"/>
    <n v="8"/>
    <n v="4.2"/>
    <s v="0"/>
    <n v="10"/>
    <n v="4.2"/>
  </r>
  <r>
    <x v="347"/>
    <x v="11"/>
    <x v="4"/>
    <n v="31.9"/>
    <n v="1.54"/>
    <x v="0"/>
    <n v="24"/>
    <x v="0"/>
    <s v="5"/>
    <x v="0"/>
    <x v="1"/>
    <n v="8"/>
    <n v="3.9"/>
    <s v="0"/>
    <n v="5"/>
    <n v="3.9"/>
  </r>
  <r>
    <x v="348"/>
    <x v="11"/>
    <x v="5"/>
    <n v="42.1"/>
    <n v="1.05"/>
    <x v="0"/>
    <n v="30"/>
    <x v="1"/>
    <s v="10"/>
    <x v="0"/>
    <x v="3"/>
    <n v="8"/>
    <n v="5.0999999999999996"/>
    <s v="0"/>
    <n v="10"/>
    <n v="5.0999999999999996"/>
  </r>
  <r>
    <x v="349"/>
    <x v="11"/>
    <x v="6"/>
    <n v="35.5"/>
    <n v="1.25"/>
    <x v="0"/>
    <n v="30"/>
    <x v="1"/>
    <s v="10"/>
    <x v="0"/>
    <x v="2"/>
    <n v="8"/>
    <n v="4.5"/>
    <s v="0"/>
    <n v="10"/>
    <n v="4.5"/>
  </r>
  <r>
    <x v="350"/>
    <x v="11"/>
    <x v="0"/>
    <n v="32.200000000000003"/>
    <n v="1.33"/>
    <x v="0"/>
    <n v="16"/>
    <x v="0"/>
    <s v="5"/>
    <x v="0"/>
    <x v="7"/>
    <n v="8"/>
    <n v="4.2"/>
    <s v="0"/>
    <n v="5"/>
    <n v="4.2"/>
  </r>
  <r>
    <x v="351"/>
    <x v="11"/>
    <x v="1"/>
    <n v="30.9"/>
    <n v="1.43"/>
    <x v="0"/>
    <n v="27"/>
    <x v="1"/>
    <s v="10"/>
    <x v="0"/>
    <x v="1"/>
    <n v="8"/>
    <n v="3.9"/>
    <s v="0"/>
    <n v="10"/>
    <n v="3.9"/>
  </r>
  <r>
    <x v="352"/>
    <x v="11"/>
    <x v="2"/>
    <n v="41.4"/>
    <n v="1"/>
    <x v="1"/>
    <n v="33"/>
    <x v="1"/>
    <s v="10"/>
    <x v="0"/>
    <x v="4"/>
    <n v="8"/>
    <n v="5.3999999999999995"/>
    <s v="0"/>
    <n v="10"/>
    <n v="5.3999999999999995"/>
  </r>
  <r>
    <x v="353"/>
    <x v="11"/>
    <x v="3"/>
    <n v="36.799999999999997"/>
    <n v="1.25"/>
    <x v="0"/>
    <n v="20"/>
    <x v="0"/>
    <s v="5"/>
    <x v="0"/>
    <x v="8"/>
    <n v="8"/>
    <n v="4.8"/>
    <s v="0"/>
    <n v="5"/>
    <n v="4.8"/>
  </r>
  <r>
    <x v="354"/>
    <x v="11"/>
    <x v="4"/>
    <n v="40.5"/>
    <n v="1.33"/>
    <x v="0"/>
    <n v="23"/>
    <x v="0"/>
    <s v="5"/>
    <x v="0"/>
    <x v="2"/>
    <n v="8"/>
    <n v="4.5"/>
    <s v="0"/>
    <n v="5"/>
    <n v="4.5"/>
  </r>
  <r>
    <x v="355"/>
    <x v="11"/>
    <x v="5"/>
    <n v="30.9"/>
    <n v="1.54"/>
    <x v="0"/>
    <n v="17"/>
    <x v="0"/>
    <s v="5"/>
    <x v="0"/>
    <x v="1"/>
    <n v="8"/>
    <n v="3.9"/>
    <s v="0"/>
    <n v="5"/>
    <n v="3.9"/>
  </r>
  <r>
    <x v="356"/>
    <x v="11"/>
    <x v="6"/>
    <n v="42.4"/>
    <n v="1.1100000000000001"/>
    <x v="0"/>
    <n v="20"/>
    <x v="0"/>
    <s v="5"/>
    <x v="0"/>
    <x v="4"/>
    <n v="8"/>
    <n v="5.3999999999999995"/>
    <s v="0"/>
    <n v="5"/>
    <n v="5.3999999999999995"/>
  </r>
  <r>
    <x v="357"/>
    <x v="11"/>
    <x v="0"/>
    <n v="35.799999999999997"/>
    <n v="1.25"/>
    <x v="0"/>
    <n v="26"/>
    <x v="1"/>
    <s v="10"/>
    <x v="0"/>
    <x v="8"/>
    <n v="8"/>
    <n v="4.8"/>
    <s v="0"/>
    <n v="10"/>
    <n v="4.8"/>
  </r>
  <r>
    <x v="358"/>
    <x v="11"/>
    <x v="1"/>
    <n v="35.5"/>
    <n v="1.25"/>
    <x v="0"/>
    <n v="19"/>
    <x v="0"/>
    <s v="5"/>
    <x v="0"/>
    <x v="2"/>
    <n v="8"/>
    <n v="4.5"/>
    <s v="0"/>
    <n v="5"/>
    <n v="4.5"/>
  </r>
  <r>
    <x v="359"/>
    <x v="11"/>
    <x v="2"/>
    <n v="28.9"/>
    <n v="1.43"/>
    <x v="0"/>
    <n v="23"/>
    <x v="0"/>
    <s v="5"/>
    <x v="0"/>
    <x v="1"/>
    <n v="8"/>
    <n v="3.9"/>
    <s v="0"/>
    <n v="5"/>
    <n v="3.9"/>
  </r>
  <r>
    <x v="360"/>
    <x v="11"/>
    <x v="3"/>
    <n v="42.7"/>
    <n v="1"/>
    <x v="1"/>
    <n v="33"/>
    <x v="1"/>
    <s v="10"/>
    <x v="0"/>
    <x v="12"/>
    <n v="8"/>
    <n v="5.7"/>
    <s v="0"/>
    <n v="10"/>
    <n v="5.7"/>
  </r>
  <r>
    <x v="361"/>
    <x v="11"/>
    <x v="4"/>
    <n v="37.799999999999997"/>
    <n v="1.25"/>
    <x v="0"/>
    <n v="32"/>
    <x v="1"/>
    <s v="10"/>
    <x v="0"/>
    <x v="8"/>
    <n v="8"/>
    <n v="4.8"/>
    <s v="0"/>
    <n v="10"/>
    <n v="4.8"/>
  </r>
  <r>
    <x v="362"/>
    <x v="11"/>
    <x v="5"/>
    <n v="39.5"/>
    <n v="1.25"/>
    <x v="0"/>
    <n v="17"/>
    <x v="0"/>
    <s v="5"/>
    <x v="0"/>
    <x v="2"/>
    <n v="8"/>
    <n v="4.5"/>
    <s v="0"/>
    <n v="5"/>
    <n v="4.5"/>
  </r>
  <r>
    <x v="363"/>
    <x v="11"/>
    <x v="6"/>
    <n v="30.9"/>
    <n v="1.43"/>
    <x v="0"/>
    <n v="22"/>
    <x v="0"/>
    <s v="5"/>
    <x v="0"/>
    <x v="1"/>
    <n v="8"/>
    <n v="3.9"/>
    <s v="0"/>
    <n v="5"/>
    <n v="3.9"/>
  </r>
  <r>
    <x v="364"/>
    <x v="11"/>
    <x v="0"/>
    <n v="15.1"/>
    <n v="2.5"/>
    <x v="0"/>
    <n v="9"/>
    <x v="0"/>
    <s v="5"/>
    <x v="0"/>
    <x v="34"/>
    <n v="8"/>
    <n v="2.1"/>
    <s v="0"/>
    <n v="5"/>
    <n v="2.1"/>
  </r>
  <r>
    <x v="365"/>
    <x v="0"/>
    <x v="7"/>
    <m/>
    <m/>
    <x v="2"/>
    <m/>
    <x v="0"/>
    <s v="5"/>
    <x v="2"/>
    <x v="35"/>
    <m/>
    <n v="0"/>
    <s v="0"/>
    <n v="5"/>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5E68DD6A-E474-46B4-B5D2-D7906241DF56}" name="PivotTable4"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3">
  <location ref="A3:C16" firstHeaderRow="0" firstDataRow="1" firstDataCol="1"/>
  <pivotFields count="18">
    <pivotField axis="axisRow" showAll="0">
      <items count="36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t="default"/>
      </items>
    </pivotField>
    <pivotField axis="axisRow" showAll="0">
      <items count="13">
        <item sd="0" x="0"/>
        <item sd="0" x="1"/>
        <item sd="0" x="2"/>
        <item sd="0" x="3"/>
        <item sd="0" x="4"/>
        <item sd="0" x="5"/>
        <item sd="0" x="6"/>
        <item sd="0" x="7"/>
        <item sd="0" x="8"/>
        <item sd="0" x="9"/>
        <item sd="0" x="10"/>
        <item sd="0" x="11"/>
        <item t="default" sd="0"/>
      </items>
    </pivotField>
    <pivotField showAll="0"/>
    <pivotField showAll="0"/>
    <pivotField showAll="0"/>
    <pivotField showAll="0">
      <items count="4">
        <item x="0"/>
        <item x="1"/>
        <item h="1" x="2"/>
        <item t="default"/>
      </items>
    </pivotField>
    <pivotField showAll="0"/>
    <pivotField showAll="0">
      <items count="4">
        <item x="2"/>
        <item x="0"/>
        <item x="1"/>
        <item t="default"/>
      </items>
    </pivotField>
    <pivotField showAll="0"/>
    <pivotField showAll="0">
      <items count="4">
        <item x="0"/>
        <item x="1"/>
        <item x="2"/>
        <item t="default"/>
      </items>
    </pivotField>
    <pivotField showAll="0"/>
    <pivotField dataField="1" showAll="0"/>
    <pivotField numFmtId="44" showAll="0"/>
    <pivotField showAll="0"/>
    <pivotField showAll="0"/>
    <pivotField dataField="1" showAll="0"/>
    <pivotField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sd="0" x="367"/>
        <item t="default"/>
      </items>
    </pivotField>
    <pivotField showAll="0">
      <items count="15">
        <item sd="0" x="0"/>
        <item sd="0" x="1"/>
        <item sd="0" x="2"/>
        <item sd="0" x="3"/>
        <item sd="0" x="4"/>
        <item sd="0" x="5"/>
        <item sd="0" x="6"/>
        <item sd="0" x="7"/>
        <item sd="0" x="8"/>
        <item sd="0" x="9"/>
        <item sd="0" x="10"/>
        <item sd="0" x="11"/>
        <item sd="0" x="12"/>
        <item sd="0" x="13"/>
        <item t="default"/>
      </items>
    </pivotField>
  </pivotFields>
  <rowFields count="2">
    <field x="1"/>
    <field x="0"/>
  </rowFields>
  <rowItems count="13">
    <i>
      <x/>
    </i>
    <i>
      <x v="1"/>
    </i>
    <i>
      <x v="2"/>
    </i>
    <i>
      <x v="3"/>
    </i>
    <i>
      <x v="4"/>
    </i>
    <i>
      <x v="5"/>
    </i>
    <i>
      <x v="6"/>
    </i>
    <i>
      <x v="7"/>
    </i>
    <i>
      <x v="8"/>
    </i>
    <i>
      <x v="9"/>
    </i>
    <i>
      <x v="10"/>
    </i>
    <i>
      <x v="11"/>
    </i>
    <i t="grand">
      <x/>
    </i>
  </rowItems>
  <colFields count="1">
    <field x="-2"/>
  </colFields>
  <colItems count="2">
    <i>
      <x/>
    </i>
    <i i="1">
      <x v="1"/>
    </i>
  </colItems>
  <dataFields count="2">
    <dataField name="Revenue per Month" fld="15" baseField="1" baseItem="0"/>
    <dataField name="Target per Month" fld="11" baseField="1" baseItem="0"/>
  </dataFields>
  <conditionalFormats count="1">
    <conditionalFormat priority="1">
      <pivotAreas count="12">
        <pivotArea type="data" collapsedLevelsAreSubtotals="1" fieldPosition="0">
          <references count="2">
            <reference field="4294967294" count="1" selected="0">
              <x v="0"/>
            </reference>
            <reference field="1" count="1">
              <x v="0"/>
            </reference>
          </references>
        </pivotArea>
        <pivotArea type="data" collapsedLevelsAreSubtotals="1" fieldPosition="0">
          <references count="2">
            <reference field="4294967294" count="1" selected="0">
              <x v="0"/>
            </reference>
            <reference field="1" count="1">
              <x v="1"/>
            </reference>
          </references>
        </pivotArea>
        <pivotArea type="data" collapsedLevelsAreSubtotals="1" fieldPosition="0">
          <references count="2">
            <reference field="4294967294" count="1" selected="0">
              <x v="0"/>
            </reference>
            <reference field="1" count="1">
              <x v="2"/>
            </reference>
          </references>
        </pivotArea>
        <pivotArea type="data" collapsedLevelsAreSubtotals="1" fieldPosition="0">
          <references count="2">
            <reference field="4294967294" count="1" selected="0">
              <x v="0"/>
            </reference>
            <reference field="1" count="1">
              <x v="3"/>
            </reference>
          </references>
        </pivotArea>
        <pivotArea type="data" collapsedLevelsAreSubtotals="1" fieldPosition="0">
          <references count="2">
            <reference field="4294967294" count="1" selected="0">
              <x v="0"/>
            </reference>
            <reference field="1" count="1">
              <x v="4"/>
            </reference>
          </references>
        </pivotArea>
        <pivotArea type="data" collapsedLevelsAreSubtotals="1" fieldPosition="0">
          <references count="2">
            <reference field="4294967294" count="1" selected="0">
              <x v="0"/>
            </reference>
            <reference field="1" count="1">
              <x v="5"/>
            </reference>
          </references>
        </pivotArea>
        <pivotArea type="data" collapsedLevelsAreSubtotals="1" fieldPosition="0">
          <references count="2">
            <reference field="4294967294" count="1" selected="0">
              <x v="0"/>
            </reference>
            <reference field="1" count="1">
              <x v="6"/>
            </reference>
          </references>
        </pivotArea>
        <pivotArea type="data" collapsedLevelsAreSubtotals="1" fieldPosition="0">
          <references count="2">
            <reference field="4294967294" count="1" selected="0">
              <x v="0"/>
            </reference>
            <reference field="1" count="1">
              <x v="7"/>
            </reference>
          </references>
        </pivotArea>
        <pivotArea type="data" collapsedLevelsAreSubtotals="1" fieldPosition="0">
          <references count="2">
            <reference field="4294967294" count="1" selected="0">
              <x v="0"/>
            </reference>
            <reference field="1" count="1">
              <x v="8"/>
            </reference>
          </references>
        </pivotArea>
        <pivotArea type="data" collapsedLevelsAreSubtotals="1" fieldPosition="0">
          <references count="2">
            <reference field="4294967294" count="1" selected="0">
              <x v="0"/>
            </reference>
            <reference field="1" count="1">
              <x v="9"/>
            </reference>
          </references>
        </pivotArea>
        <pivotArea type="data" collapsedLevelsAreSubtotals="1" fieldPosition="0">
          <references count="2">
            <reference field="4294967294" count="1" selected="0">
              <x v="0"/>
            </reference>
            <reference field="1" count="1">
              <x v="10"/>
            </reference>
          </references>
        </pivotArea>
        <pivotArea type="data" collapsedLevelsAreSubtotals="1" fieldPosition="0">
          <references count="2">
            <reference field="4294967294" count="1" selected="0">
              <x v="0"/>
            </reference>
            <reference field="1" count="1">
              <x v="11"/>
            </reference>
          </references>
        </pivotArea>
      </pivotAreas>
    </conditionalFormat>
  </conditionalFormats>
  <chartFormats count="6">
    <chartFormat chart="0" format="0" series="1">
      <pivotArea type="data" outline="0" fieldPosition="0">
        <references count="1">
          <reference field="4294967294" count="1" selected="0">
            <x v="1"/>
          </reference>
        </references>
      </pivotArea>
    </chartFormat>
    <chartFormat chart="0" format="1" series="1">
      <pivotArea type="data" outline="0" fieldPosition="0">
        <references count="1">
          <reference field="4294967294" count="1" selected="0">
            <x v="0"/>
          </reference>
        </references>
      </pivotArea>
    </chartFormat>
    <chartFormat chart="1" format="2" series="1">
      <pivotArea type="data" outline="0" fieldPosition="0">
        <references count="1">
          <reference field="4294967294" count="1" selected="0">
            <x v="0"/>
          </reference>
        </references>
      </pivotArea>
    </chartFormat>
    <chartFormat chart="1" format="3" series="1">
      <pivotArea type="data" outline="0" fieldPosition="0">
        <references count="1">
          <reference field="4294967294" count="1" selected="0">
            <x v="1"/>
          </reference>
        </references>
      </pivotArea>
    </chartFormat>
    <chartFormat chart="2" format="4" series="1">
      <pivotArea type="data" outline="0" fieldPosition="0">
        <references count="1">
          <reference field="4294967294" count="1" selected="0">
            <x v="0"/>
          </reference>
        </references>
      </pivotArea>
    </chartFormat>
    <chartFormat chart="2" format="5"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425B933-B6AB-4879-AC58-CAAD48A9E530}" name="PivotTable5"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
  <location ref="E18:H31" firstHeaderRow="0" firstDataRow="1" firstDataCol="1"/>
  <pivotFields count="18">
    <pivotField axis="axisRow" showAll="0">
      <items count="36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t="default"/>
      </items>
    </pivotField>
    <pivotField axis="axisRow" showAll="0">
      <items count="13">
        <item sd="0" x="0"/>
        <item sd="0" x="1"/>
        <item sd="0" x="2"/>
        <item sd="0" x="3"/>
        <item sd="0" x="4"/>
        <item sd="0" x="5"/>
        <item sd="0" x="6"/>
        <item sd="0" x="7"/>
        <item sd="0" x="8"/>
        <item sd="0" x="9"/>
        <item sd="0" x="10"/>
        <item sd="0" x="11"/>
        <item t="default" sd="0"/>
      </items>
    </pivotField>
    <pivotField showAll="0"/>
    <pivotField showAll="0"/>
    <pivotField showAll="0"/>
    <pivotField showAll="0"/>
    <pivotField showAll="0"/>
    <pivotField showAll="0"/>
    <pivotField showAll="0"/>
    <pivotField showAll="0"/>
    <pivotField showAll="0"/>
    <pivotField dataField="1" showAll="0"/>
    <pivotField numFmtId="44" showAll="0"/>
    <pivotField showAll="0"/>
    <pivotField dataField="1" showAll="0"/>
    <pivotField dataField="1" showAll="0"/>
    <pivotField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sd="0" x="367"/>
        <item t="default"/>
      </items>
    </pivotField>
    <pivotField showAll="0">
      <items count="15">
        <item sd="0" x="0"/>
        <item sd="0" x="1"/>
        <item sd="0" x="2"/>
        <item sd="0" x="3"/>
        <item sd="0" x="4"/>
        <item sd="0" x="5"/>
        <item sd="0" x="6"/>
        <item sd="0" x="7"/>
        <item sd="0" x="8"/>
        <item sd="0" x="9"/>
        <item sd="0" x="10"/>
        <item sd="0" x="11"/>
        <item sd="0" x="12"/>
        <item sd="0" x="13"/>
        <item t="default"/>
      </items>
    </pivotField>
  </pivotFields>
  <rowFields count="2">
    <field x="1"/>
    <field x="0"/>
  </rowFields>
  <rowItems count="13">
    <i>
      <x/>
    </i>
    <i>
      <x v="1"/>
    </i>
    <i>
      <x v="2"/>
    </i>
    <i>
      <x v="3"/>
    </i>
    <i>
      <x v="4"/>
    </i>
    <i>
      <x v="5"/>
    </i>
    <i>
      <x v="6"/>
    </i>
    <i>
      <x v="7"/>
    </i>
    <i>
      <x v="8"/>
    </i>
    <i>
      <x v="9"/>
    </i>
    <i>
      <x v="10"/>
    </i>
    <i>
      <x v="11"/>
    </i>
    <i t="grand">
      <x/>
    </i>
  </rowItems>
  <colFields count="1">
    <field x="-2"/>
  </colFields>
  <colItems count="3">
    <i>
      <x/>
    </i>
    <i i="1">
      <x v="1"/>
    </i>
    <i i="2">
      <x v="2"/>
    </i>
  </colItems>
  <dataFields count="3">
    <dataField name="Revenue per Month" fld="15" baseField="1" baseItem="0"/>
    <dataField name="Target per Month" fld="11" baseField="1" baseItem="0"/>
    <dataField name="LKPI" fld="14" baseField="1" baseItem="0"/>
  </dataFields>
  <conditionalFormats count="2">
    <conditionalFormat priority="3">
      <pivotAreas count="12">
        <pivotArea type="data" collapsedLevelsAreSubtotals="1" fieldPosition="0">
          <references count="2">
            <reference field="4294967294" count="1" selected="0">
              <x v="2"/>
            </reference>
            <reference field="1" count="1">
              <x v="0"/>
            </reference>
          </references>
        </pivotArea>
        <pivotArea type="data" collapsedLevelsAreSubtotals="1" fieldPosition="0">
          <references count="2">
            <reference field="4294967294" count="1" selected="0">
              <x v="2"/>
            </reference>
            <reference field="1" count="1">
              <x v="1"/>
            </reference>
          </references>
        </pivotArea>
        <pivotArea type="data" collapsedLevelsAreSubtotals="1" fieldPosition="0">
          <references count="2">
            <reference field="4294967294" count="1" selected="0">
              <x v="2"/>
            </reference>
            <reference field="1" count="1">
              <x v="2"/>
            </reference>
          </references>
        </pivotArea>
        <pivotArea type="data" collapsedLevelsAreSubtotals="1" fieldPosition="0">
          <references count="2">
            <reference field="4294967294" count="1" selected="0">
              <x v="2"/>
            </reference>
            <reference field="1" count="1">
              <x v="3"/>
            </reference>
          </references>
        </pivotArea>
        <pivotArea type="data" collapsedLevelsAreSubtotals="1" fieldPosition="0">
          <references count="2">
            <reference field="4294967294" count="1" selected="0">
              <x v="2"/>
            </reference>
            <reference field="1" count="1">
              <x v="4"/>
            </reference>
          </references>
        </pivotArea>
        <pivotArea type="data" collapsedLevelsAreSubtotals="1" fieldPosition="0">
          <references count="2">
            <reference field="4294967294" count="1" selected="0">
              <x v="2"/>
            </reference>
            <reference field="1" count="1">
              <x v="5"/>
            </reference>
          </references>
        </pivotArea>
        <pivotArea type="data" collapsedLevelsAreSubtotals="1" fieldPosition="0">
          <references count="2">
            <reference field="4294967294" count="1" selected="0">
              <x v="2"/>
            </reference>
            <reference field="1" count="1">
              <x v="6"/>
            </reference>
          </references>
        </pivotArea>
        <pivotArea type="data" collapsedLevelsAreSubtotals="1" fieldPosition="0">
          <references count="2">
            <reference field="4294967294" count="1" selected="0">
              <x v="2"/>
            </reference>
            <reference field="1" count="1">
              <x v="7"/>
            </reference>
          </references>
        </pivotArea>
        <pivotArea type="data" collapsedLevelsAreSubtotals="1" fieldPosition="0">
          <references count="2">
            <reference field="4294967294" count="1" selected="0">
              <x v="2"/>
            </reference>
            <reference field="1" count="1">
              <x v="8"/>
            </reference>
          </references>
        </pivotArea>
        <pivotArea type="data" collapsedLevelsAreSubtotals="1" fieldPosition="0">
          <references count="2">
            <reference field="4294967294" count="1" selected="0">
              <x v="2"/>
            </reference>
            <reference field="1" count="1">
              <x v="9"/>
            </reference>
          </references>
        </pivotArea>
        <pivotArea type="data" collapsedLevelsAreSubtotals="1" fieldPosition="0">
          <references count="2">
            <reference field="4294967294" count="1" selected="0">
              <x v="2"/>
            </reference>
            <reference field="1" count="1">
              <x v="10"/>
            </reference>
          </references>
        </pivotArea>
        <pivotArea type="data" collapsedLevelsAreSubtotals="1" fieldPosition="0">
          <references count="2">
            <reference field="4294967294" count="1" selected="0">
              <x v="2"/>
            </reference>
            <reference field="1" count="1">
              <x v="11"/>
            </reference>
          </references>
        </pivotArea>
      </pivotAreas>
    </conditionalFormat>
    <conditionalFormat priority="2">
      <pivotAreas count="12">
        <pivotArea type="data" collapsedLevelsAreSubtotals="1" fieldPosition="0">
          <references count="2">
            <reference field="4294967294" count="1" selected="0">
              <x v="0"/>
            </reference>
            <reference field="1" count="1">
              <x v="0"/>
            </reference>
          </references>
        </pivotArea>
        <pivotArea type="data" collapsedLevelsAreSubtotals="1" fieldPosition="0">
          <references count="2">
            <reference field="4294967294" count="1" selected="0">
              <x v="0"/>
            </reference>
            <reference field="1" count="1">
              <x v="1"/>
            </reference>
          </references>
        </pivotArea>
        <pivotArea type="data" collapsedLevelsAreSubtotals="1" fieldPosition="0">
          <references count="2">
            <reference field="4294967294" count="1" selected="0">
              <x v="0"/>
            </reference>
            <reference field="1" count="1">
              <x v="2"/>
            </reference>
          </references>
        </pivotArea>
        <pivotArea type="data" collapsedLevelsAreSubtotals="1" fieldPosition="0">
          <references count="2">
            <reference field="4294967294" count="1" selected="0">
              <x v="0"/>
            </reference>
            <reference field="1" count="1">
              <x v="3"/>
            </reference>
          </references>
        </pivotArea>
        <pivotArea type="data" collapsedLevelsAreSubtotals="1" fieldPosition="0">
          <references count="2">
            <reference field="4294967294" count="1" selected="0">
              <x v="0"/>
            </reference>
            <reference field="1" count="1">
              <x v="4"/>
            </reference>
          </references>
        </pivotArea>
        <pivotArea type="data" collapsedLevelsAreSubtotals="1" fieldPosition="0">
          <references count="2">
            <reference field="4294967294" count="1" selected="0">
              <x v="0"/>
            </reference>
            <reference field="1" count="1">
              <x v="5"/>
            </reference>
          </references>
        </pivotArea>
        <pivotArea type="data" collapsedLevelsAreSubtotals="1" fieldPosition="0">
          <references count="2">
            <reference field="4294967294" count="1" selected="0">
              <x v="0"/>
            </reference>
            <reference field="1" count="1">
              <x v="6"/>
            </reference>
          </references>
        </pivotArea>
        <pivotArea type="data" collapsedLevelsAreSubtotals="1" fieldPosition="0">
          <references count="2">
            <reference field="4294967294" count="1" selected="0">
              <x v="0"/>
            </reference>
            <reference field="1" count="1">
              <x v="7"/>
            </reference>
          </references>
        </pivotArea>
        <pivotArea type="data" collapsedLevelsAreSubtotals="1" fieldPosition="0">
          <references count="2">
            <reference field="4294967294" count="1" selected="0">
              <x v="0"/>
            </reference>
            <reference field="1" count="1">
              <x v="8"/>
            </reference>
          </references>
        </pivotArea>
        <pivotArea type="data" collapsedLevelsAreSubtotals="1" fieldPosition="0">
          <references count="2">
            <reference field="4294967294" count="1" selected="0">
              <x v="0"/>
            </reference>
            <reference field="1" count="1">
              <x v="9"/>
            </reference>
          </references>
        </pivotArea>
        <pivotArea type="data" collapsedLevelsAreSubtotals="1" fieldPosition="0">
          <references count="2">
            <reference field="4294967294" count="1" selected="0">
              <x v="0"/>
            </reference>
            <reference field="1" count="1">
              <x v="10"/>
            </reference>
          </references>
        </pivotArea>
        <pivotArea type="data" collapsedLevelsAreSubtotals="1" fieldPosition="0">
          <references count="2">
            <reference field="4294967294" count="1" selected="0">
              <x v="0"/>
            </reference>
            <reference field="1" count="1">
              <x v="11"/>
            </reference>
          </references>
        </pivotArea>
      </pivotAreas>
    </conditionalFormat>
  </conditionalFormats>
  <chartFormats count="4">
    <chartFormat chart="0" format="0" series="1">
      <pivotArea type="data" outline="0" fieldPosition="0">
        <references count="1">
          <reference field="4294967294" count="1" selected="0">
            <x v="1"/>
          </reference>
        </references>
      </pivotArea>
    </chartFormat>
    <chartFormat chart="0" format="1" series="1">
      <pivotArea type="data" outline="0" fieldPosition="0">
        <references count="1">
          <reference field="4294967294" count="1" selected="0">
            <x v="0"/>
          </reference>
        </references>
      </pivotArea>
    </chartFormat>
    <chartFormat chart="1" format="2" series="1">
      <pivotArea type="data" outline="0" fieldPosition="0">
        <references count="1">
          <reference field="4294967294" count="1" selected="0">
            <x v="0"/>
          </reference>
        </references>
      </pivotArea>
    </chartFormat>
    <chartFormat chart="1" format="3"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F03FF0FC-5FD6-4957-B8CA-1CFE6B76AF06}" name="PivotTable5"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
  <location ref="E18:H31" firstHeaderRow="0" firstDataRow="1" firstDataCol="1"/>
  <pivotFields count="18">
    <pivotField axis="axisRow" showAll="0">
      <items count="36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t="default"/>
      </items>
    </pivotField>
    <pivotField axis="axisRow" showAll="0">
      <items count="13">
        <item sd="0" x="0"/>
        <item sd="0" x="1"/>
        <item sd="0" x="2"/>
        <item sd="0" x="3"/>
        <item sd="0" x="4"/>
        <item sd="0" x="5"/>
        <item sd="0" x="6"/>
        <item sd="0" x="7"/>
        <item sd="0" x="8"/>
        <item sd="0" x="9"/>
        <item sd="0" x="10"/>
        <item sd="0" x="11"/>
        <item t="default" sd="0"/>
      </items>
    </pivotField>
    <pivotField showAll="0"/>
    <pivotField showAll="0"/>
    <pivotField showAll="0"/>
    <pivotField showAll="0"/>
    <pivotField showAll="0"/>
    <pivotField showAll="0"/>
    <pivotField showAll="0"/>
    <pivotField showAll="0"/>
    <pivotField showAll="0"/>
    <pivotField dataField="1" showAll="0"/>
    <pivotField numFmtId="44" showAll="0"/>
    <pivotField showAll="0"/>
    <pivotField dataField="1" showAll="0"/>
    <pivotField dataField="1" showAll="0"/>
    <pivotField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sd="0" x="367"/>
        <item t="default"/>
      </items>
    </pivotField>
    <pivotField showAll="0">
      <items count="15">
        <item sd="0" x="0"/>
        <item sd="0" x="1"/>
        <item sd="0" x="2"/>
        <item sd="0" x="3"/>
        <item sd="0" x="4"/>
        <item sd="0" x="5"/>
        <item sd="0" x="6"/>
        <item sd="0" x="7"/>
        <item sd="0" x="8"/>
        <item sd="0" x="9"/>
        <item sd="0" x="10"/>
        <item sd="0" x="11"/>
        <item sd="0" x="12"/>
        <item sd="0" x="13"/>
        <item t="default"/>
      </items>
    </pivotField>
  </pivotFields>
  <rowFields count="2">
    <field x="1"/>
    <field x="0"/>
  </rowFields>
  <rowItems count="13">
    <i>
      <x/>
    </i>
    <i>
      <x v="1"/>
    </i>
    <i>
      <x v="2"/>
    </i>
    <i>
      <x v="3"/>
    </i>
    <i>
      <x v="4"/>
    </i>
    <i>
      <x v="5"/>
    </i>
    <i>
      <x v="6"/>
    </i>
    <i>
      <x v="7"/>
    </i>
    <i>
      <x v="8"/>
    </i>
    <i>
      <x v="9"/>
    </i>
    <i>
      <x v="10"/>
    </i>
    <i>
      <x v="11"/>
    </i>
    <i t="grand">
      <x/>
    </i>
  </rowItems>
  <colFields count="1">
    <field x="-2"/>
  </colFields>
  <colItems count="3">
    <i>
      <x/>
    </i>
    <i i="1">
      <x v="1"/>
    </i>
    <i i="2">
      <x v="2"/>
    </i>
  </colItems>
  <dataFields count="3">
    <dataField name="Revenue per Month" fld="15" baseField="1" baseItem="0"/>
    <dataField name="Target per Month" fld="11" baseField="1" baseItem="0"/>
    <dataField name="LKPI" fld="14" baseField="1" baseItem="0"/>
  </dataFields>
  <conditionalFormats count="2">
    <conditionalFormat priority="3">
      <pivotAreas count="12">
        <pivotArea type="data" collapsedLevelsAreSubtotals="1" fieldPosition="0">
          <references count="2">
            <reference field="4294967294" count="1" selected="0">
              <x v="2"/>
            </reference>
            <reference field="1" count="1">
              <x v="0"/>
            </reference>
          </references>
        </pivotArea>
        <pivotArea type="data" collapsedLevelsAreSubtotals="1" fieldPosition="0">
          <references count="2">
            <reference field="4294967294" count="1" selected="0">
              <x v="2"/>
            </reference>
            <reference field="1" count="1">
              <x v="1"/>
            </reference>
          </references>
        </pivotArea>
        <pivotArea type="data" collapsedLevelsAreSubtotals="1" fieldPosition="0">
          <references count="2">
            <reference field="4294967294" count="1" selected="0">
              <x v="2"/>
            </reference>
            <reference field="1" count="1">
              <x v="2"/>
            </reference>
          </references>
        </pivotArea>
        <pivotArea type="data" collapsedLevelsAreSubtotals="1" fieldPosition="0">
          <references count="2">
            <reference field="4294967294" count="1" selected="0">
              <x v="2"/>
            </reference>
            <reference field="1" count="1">
              <x v="3"/>
            </reference>
          </references>
        </pivotArea>
        <pivotArea type="data" collapsedLevelsAreSubtotals="1" fieldPosition="0">
          <references count="2">
            <reference field="4294967294" count="1" selected="0">
              <x v="2"/>
            </reference>
            <reference field="1" count="1">
              <x v="4"/>
            </reference>
          </references>
        </pivotArea>
        <pivotArea type="data" collapsedLevelsAreSubtotals="1" fieldPosition="0">
          <references count="2">
            <reference field="4294967294" count="1" selected="0">
              <x v="2"/>
            </reference>
            <reference field="1" count="1">
              <x v="5"/>
            </reference>
          </references>
        </pivotArea>
        <pivotArea type="data" collapsedLevelsAreSubtotals="1" fieldPosition="0">
          <references count="2">
            <reference field="4294967294" count="1" selected="0">
              <x v="2"/>
            </reference>
            <reference field="1" count="1">
              <x v="6"/>
            </reference>
          </references>
        </pivotArea>
        <pivotArea type="data" collapsedLevelsAreSubtotals="1" fieldPosition="0">
          <references count="2">
            <reference field="4294967294" count="1" selected="0">
              <x v="2"/>
            </reference>
            <reference field="1" count="1">
              <x v="7"/>
            </reference>
          </references>
        </pivotArea>
        <pivotArea type="data" collapsedLevelsAreSubtotals="1" fieldPosition="0">
          <references count="2">
            <reference field="4294967294" count="1" selected="0">
              <x v="2"/>
            </reference>
            <reference field="1" count="1">
              <x v="8"/>
            </reference>
          </references>
        </pivotArea>
        <pivotArea type="data" collapsedLevelsAreSubtotals="1" fieldPosition="0">
          <references count="2">
            <reference field="4294967294" count="1" selected="0">
              <x v="2"/>
            </reference>
            <reference field="1" count="1">
              <x v="9"/>
            </reference>
          </references>
        </pivotArea>
        <pivotArea type="data" collapsedLevelsAreSubtotals="1" fieldPosition="0">
          <references count="2">
            <reference field="4294967294" count="1" selected="0">
              <x v="2"/>
            </reference>
            <reference field="1" count="1">
              <x v="10"/>
            </reference>
          </references>
        </pivotArea>
        <pivotArea type="data" collapsedLevelsAreSubtotals="1" fieldPosition="0">
          <references count="2">
            <reference field="4294967294" count="1" selected="0">
              <x v="2"/>
            </reference>
            <reference field="1" count="1">
              <x v="11"/>
            </reference>
          </references>
        </pivotArea>
      </pivotAreas>
    </conditionalFormat>
    <conditionalFormat priority="2">
      <pivotAreas count="12">
        <pivotArea type="data" collapsedLevelsAreSubtotals="1" fieldPosition="0">
          <references count="2">
            <reference field="4294967294" count="1" selected="0">
              <x v="0"/>
            </reference>
            <reference field="1" count="1">
              <x v="0"/>
            </reference>
          </references>
        </pivotArea>
        <pivotArea type="data" collapsedLevelsAreSubtotals="1" fieldPosition="0">
          <references count="2">
            <reference field="4294967294" count="1" selected="0">
              <x v="0"/>
            </reference>
            <reference field="1" count="1">
              <x v="1"/>
            </reference>
          </references>
        </pivotArea>
        <pivotArea type="data" collapsedLevelsAreSubtotals="1" fieldPosition="0">
          <references count="2">
            <reference field="4294967294" count="1" selected="0">
              <x v="0"/>
            </reference>
            <reference field="1" count="1">
              <x v="2"/>
            </reference>
          </references>
        </pivotArea>
        <pivotArea type="data" collapsedLevelsAreSubtotals="1" fieldPosition="0">
          <references count="2">
            <reference field="4294967294" count="1" selected="0">
              <x v="0"/>
            </reference>
            <reference field="1" count="1">
              <x v="3"/>
            </reference>
          </references>
        </pivotArea>
        <pivotArea type="data" collapsedLevelsAreSubtotals="1" fieldPosition="0">
          <references count="2">
            <reference field="4294967294" count="1" selected="0">
              <x v="0"/>
            </reference>
            <reference field="1" count="1">
              <x v="4"/>
            </reference>
          </references>
        </pivotArea>
        <pivotArea type="data" collapsedLevelsAreSubtotals="1" fieldPosition="0">
          <references count="2">
            <reference field="4294967294" count="1" selected="0">
              <x v="0"/>
            </reference>
            <reference field="1" count="1">
              <x v="5"/>
            </reference>
          </references>
        </pivotArea>
        <pivotArea type="data" collapsedLevelsAreSubtotals="1" fieldPosition="0">
          <references count="2">
            <reference field="4294967294" count="1" selected="0">
              <x v="0"/>
            </reference>
            <reference field="1" count="1">
              <x v="6"/>
            </reference>
          </references>
        </pivotArea>
        <pivotArea type="data" collapsedLevelsAreSubtotals="1" fieldPosition="0">
          <references count="2">
            <reference field="4294967294" count="1" selected="0">
              <x v="0"/>
            </reference>
            <reference field="1" count="1">
              <x v="7"/>
            </reference>
          </references>
        </pivotArea>
        <pivotArea type="data" collapsedLevelsAreSubtotals="1" fieldPosition="0">
          <references count="2">
            <reference field="4294967294" count="1" selected="0">
              <x v="0"/>
            </reference>
            <reference field="1" count="1">
              <x v="8"/>
            </reference>
          </references>
        </pivotArea>
        <pivotArea type="data" collapsedLevelsAreSubtotals="1" fieldPosition="0">
          <references count="2">
            <reference field="4294967294" count="1" selected="0">
              <x v="0"/>
            </reference>
            <reference field="1" count="1">
              <x v="9"/>
            </reference>
          </references>
        </pivotArea>
        <pivotArea type="data" collapsedLevelsAreSubtotals="1" fieldPosition="0">
          <references count="2">
            <reference field="4294967294" count="1" selected="0">
              <x v="0"/>
            </reference>
            <reference field="1" count="1">
              <x v="10"/>
            </reference>
          </references>
        </pivotArea>
        <pivotArea type="data" collapsedLevelsAreSubtotals="1" fieldPosition="0">
          <references count="2">
            <reference field="4294967294" count="1" selected="0">
              <x v="0"/>
            </reference>
            <reference field="1" count="1">
              <x v="11"/>
            </reference>
          </references>
        </pivotArea>
      </pivotAreas>
    </conditionalFormat>
  </conditionalFormats>
  <chartFormats count="4">
    <chartFormat chart="0" format="0" series="1">
      <pivotArea type="data" outline="0" fieldPosition="0">
        <references count="1">
          <reference field="4294967294" count="1" selected="0">
            <x v="1"/>
          </reference>
        </references>
      </pivotArea>
    </chartFormat>
    <chartFormat chart="0" format="1" series="1">
      <pivotArea type="data" outline="0" fieldPosition="0">
        <references count="1">
          <reference field="4294967294" count="1" selected="0">
            <x v="0"/>
          </reference>
        </references>
      </pivotArea>
    </chartFormat>
    <chartFormat chart="1" format="2" series="1">
      <pivotArea type="data" outline="0" fieldPosition="0">
        <references count="1">
          <reference field="4294967294" count="1" selected="0">
            <x v="0"/>
          </reference>
        </references>
      </pivotArea>
    </chartFormat>
    <chartFormat chart="1" format="3"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8EEB4FC4-0B43-4190-BB56-992D8C559588}" name="PivotTable4"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
  <location ref="A3:C16" firstHeaderRow="0" firstDataRow="1" firstDataCol="1"/>
  <pivotFields count="18">
    <pivotField axis="axisRow" showAll="0">
      <items count="36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t="default"/>
      </items>
    </pivotField>
    <pivotField axis="axisRow" showAll="0">
      <items count="13">
        <item sd="0" x="0"/>
        <item sd="0" x="1"/>
        <item sd="0" x="2"/>
        <item sd="0" x="3"/>
        <item sd="0" x="4"/>
        <item sd="0" x="5"/>
        <item sd="0" x="6"/>
        <item sd="0" x="7"/>
        <item sd="0" x="8"/>
        <item sd="0" x="9"/>
        <item sd="0" x="10"/>
        <item sd="0" x="11"/>
        <item t="default" sd="0"/>
      </items>
    </pivotField>
    <pivotField showAll="0"/>
    <pivotField showAll="0"/>
    <pivotField showAll="0"/>
    <pivotField showAll="0">
      <items count="4">
        <item x="0"/>
        <item x="1"/>
        <item h="1" x="2"/>
        <item t="default"/>
      </items>
    </pivotField>
    <pivotField showAll="0"/>
    <pivotField showAll="0">
      <items count="4">
        <item x="2"/>
        <item x="0"/>
        <item x="1"/>
        <item t="default"/>
      </items>
    </pivotField>
    <pivotField showAll="0"/>
    <pivotField showAll="0">
      <items count="4">
        <item x="0"/>
        <item x="1"/>
        <item x="2"/>
        <item t="default"/>
      </items>
    </pivotField>
    <pivotField showAll="0"/>
    <pivotField dataField="1" showAll="0"/>
    <pivotField numFmtId="44" showAll="0"/>
    <pivotField showAll="0"/>
    <pivotField showAll="0"/>
    <pivotField dataField="1" showAll="0"/>
    <pivotField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sd="0" x="367"/>
        <item t="default"/>
      </items>
    </pivotField>
    <pivotField showAll="0">
      <items count="15">
        <item sd="0" x="0"/>
        <item sd="0" x="1"/>
        <item sd="0" x="2"/>
        <item sd="0" x="3"/>
        <item sd="0" x="4"/>
        <item sd="0" x="5"/>
        <item sd="0" x="6"/>
        <item sd="0" x="7"/>
        <item sd="0" x="8"/>
        <item sd="0" x="9"/>
        <item sd="0" x="10"/>
        <item sd="0" x="11"/>
        <item sd="0" x="12"/>
        <item sd="0" x="13"/>
        <item t="default"/>
      </items>
    </pivotField>
  </pivotFields>
  <rowFields count="2">
    <field x="1"/>
    <field x="0"/>
  </rowFields>
  <rowItems count="13">
    <i>
      <x/>
    </i>
    <i>
      <x v="1"/>
    </i>
    <i>
      <x v="2"/>
    </i>
    <i>
      <x v="3"/>
    </i>
    <i>
      <x v="4"/>
    </i>
    <i>
      <x v="5"/>
    </i>
    <i>
      <x v="6"/>
    </i>
    <i>
      <x v="7"/>
    </i>
    <i>
      <x v="8"/>
    </i>
    <i>
      <x v="9"/>
    </i>
    <i>
      <x v="10"/>
    </i>
    <i>
      <x v="11"/>
    </i>
    <i t="grand">
      <x/>
    </i>
  </rowItems>
  <colFields count="1">
    <field x="-2"/>
  </colFields>
  <colItems count="2">
    <i>
      <x/>
    </i>
    <i i="1">
      <x v="1"/>
    </i>
  </colItems>
  <dataFields count="2">
    <dataField name="Revenue per Month" fld="15" baseField="1" baseItem="0"/>
    <dataField name="Target per Month" fld="11" baseField="1" baseItem="0"/>
  </dataFields>
  <conditionalFormats count="1">
    <conditionalFormat priority="1">
      <pivotAreas count="12">
        <pivotArea type="data" collapsedLevelsAreSubtotals="1" fieldPosition="0">
          <references count="2">
            <reference field="4294967294" count="1" selected="0">
              <x v="0"/>
            </reference>
            <reference field="1" count="1">
              <x v="0"/>
            </reference>
          </references>
        </pivotArea>
        <pivotArea type="data" collapsedLevelsAreSubtotals="1" fieldPosition="0">
          <references count="2">
            <reference field="4294967294" count="1" selected="0">
              <x v="0"/>
            </reference>
            <reference field="1" count="1">
              <x v="1"/>
            </reference>
          </references>
        </pivotArea>
        <pivotArea type="data" collapsedLevelsAreSubtotals="1" fieldPosition="0">
          <references count="2">
            <reference field="4294967294" count="1" selected="0">
              <x v="0"/>
            </reference>
            <reference field="1" count="1">
              <x v="2"/>
            </reference>
          </references>
        </pivotArea>
        <pivotArea type="data" collapsedLevelsAreSubtotals="1" fieldPosition="0">
          <references count="2">
            <reference field="4294967294" count="1" selected="0">
              <x v="0"/>
            </reference>
            <reference field="1" count="1">
              <x v="3"/>
            </reference>
          </references>
        </pivotArea>
        <pivotArea type="data" collapsedLevelsAreSubtotals="1" fieldPosition="0">
          <references count="2">
            <reference field="4294967294" count="1" selected="0">
              <x v="0"/>
            </reference>
            <reference field="1" count="1">
              <x v="4"/>
            </reference>
          </references>
        </pivotArea>
        <pivotArea type="data" collapsedLevelsAreSubtotals="1" fieldPosition="0">
          <references count="2">
            <reference field="4294967294" count="1" selected="0">
              <x v="0"/>
            </reference>
            <reference field="1" count="1">
              <x v="5"/>
            </reference>
          </references>
        </pivotArea>
        <pivotArea type="data" collapsedLevelsAreSubtotals="1" fieldPosition="0">
          <references count="2">
            <reference field="4294967294" count="1" selected="0">
              <x v="0"/>
            </reference>
            <reference field="1" count="1">
              <x v="6"/>
            </reference>
          </references>
        </pivotArea>
        <pivotArea type="data" collapsedLevelsAreSubtotals="1" fieldPosition="0">
          <references count="2">
            <reference field="4294967294" count="1" selected="0">
              <x v="0"/>
            </reference>
            <reference field="1" count="1">
              <x v="7"/>
            </reference>
          </references>
        </pivotArea>
        <pivotArea type="data" collapsedLevelsAreSubtotals="1" fieldPosition="0">
          <references count="2">
            <reference field="4294967294" count="1" selected="0">
              <x v="0"/>
            </reference>
            <reference field="1" count="1">
              <x v="8"/>
            </reference>
          </references>
        </pivotArea>
        <pivotArea type="data" collapsedLevelsAreSubtotals="1" fieldPosition="0">
          <references count="2">
            <reference field="4294967294" count="1" selected="0">
              <x v="0"/>
            </reference>
            <reference field="1" count="1">
              <x v="9"/>
            </reference>
          </references>
        </pivotArea>
        <pivotArea type="data" collapsedLevelsAreSubtotals="1" fieldPosition="0">
          <references count="2">
            <reference field="4294967294" count="1" selected="0">
              <x v="0"/>
            </reference>
            <reference field="1" count="1">
              <x v="10"/>
            </reference>
          </references>
        </pivotArea>
        <pivotArea type="data" collapsedLevelsAreSubtotals="1" fieldPosition="0">
          <references count="2">
            <reference field="4294967294" count="1" selected="0">
              <x v="0"/>
            </reference>
            <reference field="1" count="1">
              <x v="11"/>
            </reference>
          </references>
        </pivotArea>
      </pivotAreas>
    </conditionalFormat>
  </conditionalFormats>
  <chartFormats count="4">
    <chartFormat chart="0" format="0" series="1">
      <pivotArea type="data" outline="0" fieldPosition="0">
        <references count="1">
          <reference field="4294967294" count="1" selected="0">
            <x v="1"/>
          </reference>
        </references>
      </pivotArea>
    </chartFormat>
    <chartFormat chart="0" format="1" series="1">
      <pivotArea type="data" outline="0" fieldPosition="0">
        <references count="1">
          <reference field="4294967294" count="1" selected="0">
            <x v="0"/>
          </reference>
        </references>
      </pivotArea>
    </chartFormat>
    <chartFormat chart="1" format="2" series="1">
      <pivotArea type="data" outline="0" fieldPosition="0">
        <references count="1">
          <reference field="4294967294" count="1" selected="0">
            <x v="0"/>
          </reference>
        </references>
      </pivotArea>
    </chartFormat>
    <chartFormat chart="1" format="3"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800429F8-3CA4-4939-BCFB-60C4E4273669}" name="PivotTable4"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
  <location ref="A3:C16" firstHeaderRow="0" firstDataRow="1" firstDataCol="1"/>
  <pivotFields count="18">
    <pivotField axis="axisRow" showAll="0">
      <items count="36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t="default"/>
      </items>
    </pivotField>
    <pivotField axis="axisRow" showAll="0">
      <items count="13">
        <item sd="0" x="0"/>
        <item sd="0" x="1"/>
        <item sd="0" x="2"/>
        <item sd="0" x="3"/>
        <item sd="0" x="4"/>
        <item sd="0" x="5"/>
        <item sd="0" x="6"/>
        <item sd="0" x="7"/>
        <item sd="0" x="8"/>
        <item sd="0" x="9"/>
        <item sd="0" x="10"/>
        <item sd="0" x="11"/>
        <item t="default" sd="0"/>
      </items>
    </pivotField>
    <pivotField showAll="0"/>
    <pivotField showAll="0"/>
    <pivotField showAll="0"/>
    <pivotField showAll="0"/>
    <pivotField showAll="0"/>
    <pivotField showAll="0">
      <items count="4">
        <item h="1" x="2"/>
        <item h="1" x="0"/>
        <item x="1"/>
        <item t="default"/>
      </items>
    </pivotField>
    <pivotField showAll="0"/>
    <pivotField showAll="0"/>
    <pivotField showAll="0"/>
    <pivotField dataField="1" showAll="0"/>
    <pivotField numFmtId="44" showAll="0"/>
    <pivotField showAll="0"/>
    <pivotField showAll="0"/>
    <pivotField dataField="1" showAll="0"/>
    <pivotField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sd="0" x="367"/>
        <item t="default"/>
      </items>
    </pivotField>
    <pivotField showAll="0">
      <items count="15">
        <item sd="0" x="0"/>
        <item sd="0" x="1"/>
        <item sd="0" x="2"/>
        <item sd="0" x="3"/>
        <item sd="0" x="4"/>
        <item sd="0" x="5"/>
        <item sd="0" x="6"/>
        <item sd="0" x="7"/>
        <item sd="0" x="8"/>
        <item sd="0" x="9"/>
        <item sd="0" x="10"/>
        <item sd="0" x="11"/>
        <item sd="0" x="12"/>
        <item sd="0" x="13"/>
        <item t="default"/>
      </items>
    </pivotField>
  </pivotFields>
  <rowFields count="2">
    <field x="1"/>
    <field x="0"/>
  </rowFields>
  <rowItems count="13">
    <i>
      <x/>
    </i>
    <i>
      <x v="1"/>
    </i>
    <i>
      <x v="2"/>
    </i>
    <i>
      <x v="3"/>
    </i>
    <i>
      <x v="4"/>
    </i>
    <i>
      <x v="5"/>
    </i>
    <i>
      <x v="6"/>
    </i>
    <i>
      <x v="7"/>
    </i>
    <i>
      <x v="8"/>
    </i>
    <i>
      <x v="9"/>
    </i>
    <i>
      <x v="10"/>
    </i>
    <i>
      <x v="11"/>
    </i>
    <i t="grand">
      <x/>
    </i>
  </rowItems>
  <colFields count="1">
    <field x="-2"/>
  </colFields>
  <colItems count="2">
    <i>
      <x/>
    </i>
    <i i="1">
      <x v="1"/>
    </i>
  </colItems>
  <dataFields count="2">
    <dataField name="Revenue per Month" fld="15" baseField="1" baseItem="0"/>
    <dataField name="Sum of Target" fld="11" baseField="0" baseItem="0"/>
  </dataFields>
  <chartFormats count="2">
    <chartFormat chart="0" format="1" series="1">
      <pivotArea type="data" outline="0" fieldPosition="0">
        <references count="1">
          <reference field="4294967294" count="1" selected="0">
            <x v="0"/>
          </reference>
        </references>
      </pivotArea>
    </chartFormat>
    <chartFormat chart="0" format="2"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ainfallCategory" xr10:uid="{2FDECDA1-8AA3-44A0-A794-A6621E8BB730}" sourceName="RainfallCategory">
  <pivotTables>
    <pivotTable tabId="16" name="PivotTable4"/>
  </pivotTables>
  <data>
    <tabular pivotCacheId="1471107992">
      <items count="3">
        <i x="0" s="1"/>
        <i x="1" s="1"/>
        <i x="2"/>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lyerSuccess" xr10:uid="{7517F4C6-337F-43CB-ADFC-05022BBBF065}" sourceName="FlyerSuccess">
  <pivotTables>
    <pivotTable tabId="16" name="PivotTable4"/>
  </pivotTables>
  <data>
    <tabular pivotCacheId="1471107992">
      <items count="3">
        <i x="2" s="1"/>
        <i x="0" s="1"/>
        <i x="1"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ice" xr10:uid="{0637547C-CC37-4897-B1AF-2785D5672BD4}" sourceName="Price">
  <pivotTables>
    <pivotTable tabId="16" name="PivotTable4"/>
  </pivotTables>
  <data>
    <tabular pivotCacheId="1471107992">
      <items count="3">
        <i x="0" s="1"/>
        <i x="1" s="1"/>
        <i x="2" s="1" nd="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ainfallCategory1" xr10:uid="{EF450888-0A20-4667-B43F-A0BA17E8378D}" sourceName="RainfallCategory">
  <pivotTables>
    <pivotTable tabId="19" name="PivotTable4"/>
  </pivotTables>
  <data>
    <tabular pivotCacheId="1471107992">
      <items count="3">
        <i x="0" s="1"/>
        <i x="1" s="1"/>
        <i x="2"/>
      </items>
    </tabular>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lyerSuccess1" xr10:uid="{DF8EFF07-B0CE-4A07-85BF-ED85BAA806B0}" sourceName="FlyerSuccess">
  <pivotTables>
    <pivotTable tabId="19" name="PivotTable4"/>
  </pivotTables>
  <data>
    <tabular pivotCacheId="1471107992">
      <items count="3">
        <i x="2" s="1"/>
        <i x="0" s="1"/>
        <i x="1" s="1"/>
      </items>
    </tabular>
  </data>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ice1" xr10:uid="{33BF3793-7C65-43D3-A94C-306C136C8487}" sourceName="Price">
  <pivotTables>
    <pivotTable tabId="19" name="PivotTable4"/>
  </pivotTables>
  <data>
    <tabular pivotCacheId="1471107992">
      <items count="3">
        <i x="0" s="1"/>
        <i x="1" s="1"/>
        <i x="2"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ainfallCategory 1" xr10:uid="{296FBF54-A417-4238-952A-5E47AD4D5179}" cache="Slicer_RainfallCategory1" caption="RainfallCategory" rowHeight="241300"/>
  <slicer name="FlyerSuccess 1" xr10:uid="{522F9EB9-AFCC-4256-9FBF-E43D09BC62F3}" cache="Slicer_FlyerSuccess1" caption="FlyerSuccess" rowHeight="241300"/>
  <slicer name="Price 1" xr10:uid="{0954A73B-6EB2-4B89-838B-716B9B0F16BC}" cache="Slicer_Price1" caption="Price"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ainfallCategory" xr10:uid="{1199879B-97A3-4561-8459-F95E510E2B29}" cache="Slicer_RainfallCategory" caption="RainfallCategory" rowHeight="241300"/>
  <slicer name="FlyerSuccess" xr10:uid="{08CC2AB2-4AFF-4A58-80C7-87D1153D5941}" cache="Slicer_FlyerSuccess" caption="FlyerSuccess" rowHeight="241300"/>
  <slicer name="Price" xr10:uid="{843EE614-177D-4FBF-AC6F-A957047C28DE}" cache="Slicer_Price" caption="Price"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54865BA-BB8B-4B7A-9ACC-D5924E6677BA}" name="Table134567" displayName="Table134567" ref="F1:U367" totalsRowShown="0">
  <autoFilter ref="F1:U367" xr:uid="{00000000-0009-0000-0100-000004000000}"/>
  <sortState xmlns:xlrd2="http://schemas.microsoft.com/office/spreadsheetml/2017/richdata2" ref="F2:T366">
    <sortCondition ref="F1:F366"/>
  </sortState>
  <tableColumns count="16">
    <tableColumn id="1" xr3:uid="{33BDE34F-3383-4B86-9383-B97204E62A75}" name="Date" dataDxfId="26"/>
    <tableColumn id="8" xr3:uid="{E8B068CF-6625-46C2-B01E-03B4B8A3ACB2}" name="Month" dataDxfId="25">
      <calculatedColumnFormula>TEXT(F2,"mmmm")</calculatedColumnFormula>
    </tableColumn>
    <tableColumn id="2" xr3:uid="{92D1072D-EF36-4C0C-BEF4-DB653D29FE81}" name="Day"/>
    <tableColumn id="3" xr3:uid="{85B6C818-E450-4302-8BEA-FB090E9A6CFB}" name="Temperature"/>
    <tableColumn id="4" xr3:uid="{82D38597-0A0C-4279-8B3D-C7F6E8428642}" name="Rainfall"/>
    <tableColumn id="9" xr3:uid="{9066ADF7-A62B-4AF1-B4A9-8BDBEE39A4D7}" name="RainfallCategory" dataDxfId="24">
      <calculatedColumnFormula>IF(J2&gt;1,"Heavy",IF(J2&gt;0,"Medium",IF(J2&lt;1,"None")))</calculatedColumnFormula>
    </tableColumn>
    <tableColumn id="5" xr3:uid="{1D6D59BB-F787-4FCB-8409-AB4427FBD661}" name="Flyers"/>
    <tableColumn id="10" xr3:uid="{55129452-D288-4A75-A44A-922F54120F75}" name="FlyerSuccess" dataDxfId="23">
      <calculatedColumnFormula>IF(L2&gt;50,"Heavy",IF(L2&gt;25,"Medium",IF(L2&lt;26,"Low")))</calculatedColumnFormula>
    </tableColumn>
    <tableColumn id="16" xr3:uid="{7A919E10-CB78-4180-9694-EEE940160B70}" name="FlyerScore" dataDxfId="22">
      <calculatedColumnFormula>IF(L2&gt;60,"15",IF(L2&gt;35,"10",IF(L2&lt;36,"5")))</calculatedColumnFormula>
    </tableColumn>
    <tableColumn id="6" xr3:uid="{EE245170-F7DB-4601-9654-B383AE01FD9A}" name="Price" dataCellStyle="Currency"/>
    <tableColumn id="7" xr3:uid="{69830F07-7D14-444B-AFB2-2E57BE9CF8CE}" name="Sales"/>
    <tableColumn id="11" xr3:uid="{116FE309-B68E-414E-917E-B3D32C2ED773}" name="Target"/>
    <tableColumn id="12" xr3:uid="{D0B14CD9-FF16-4C17-B732-DE6101B7FF2C}" name="Parse" dataDxfId="21">
      <calculatedColumnFormula>(O2*P2)</calculatedColumnFormula>
    </tableColumn>
    <tableColumn id="15" xr3:uid="{FC8F0F1F-D90F-4232-9329-9E012BB4754E}" name="MadeQuota" dataDxfId="20">
      <calculatedColumnFormula>IF(R2&gt;8,"10",IF(R2&lt;8,"0"))</calculatedColumnFormula>
    </tableColumn>
    <tableColumn id="13" xr3:uid="{6B452732-FCA4-40C3-B30A-113E327A69AF}" name="OverallPerformance" dataDxfId="19">
      <calculatedColumnFormula>(N2+S2)</calculatedColumnFormula>
    </tableColumn>
    <tableColumn id="17" xr3:uid="{2959DF5F-B145-4249-A871-07AC6E67717D}" name="Revenue" dataCellStyle="Currency">
      <calculatedColumnFormula>R2</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A46D122-92EC-4440-9EA8-826EC2030958}" name="Table1345678" displayName="Table1345678" ref="F1:U367" totalsRowShown="0">
  <autoFilter ref="F1:U367" xr:uid="{EA46D122-92EC-4440-9EA8-826EC2030958}"/>
  <sortState xmlns:xlrd2="http://schemas.microsoft.com/office/spreadsheetml/2017/richdata2" ref="F2:T366">
    <sortCondition ref="F1:F366"/>
  </sortState>
  <tableColumns count="16">
    <tableColumn id="1" xr3:uid="{9D3B498A-2909-4C91-BF5D-66A3E1732D12}" name="Date" dataDxfId="18"/>
    <tableColumn id="8" xr3:uid="{1AB0574A-B0DA-432D-B242-F91E583F8DFA}" name="Month" dataDxfId="17">
      <calculatedColumnFormula>TEXT(F2,"mmmm")</calculatedColumnFormula>
    </tableColumn>
    <tableColumn id="2" xr3:uid="{2F66819C-FD88-49A5-9510-CECFA17E35B9}" name="Day"/>
    <tableColumn id="3" xr3:uid="{0F3A5200-B714-4AD1-895E-AC8A67DF2FFB}" name="Temperature"/>
    <tableColumn id="4" xr3:uid="{E0126A93-F9E3-4A6A-BACA-905C90B46CC7}" name="Rainfall"/>
    <tableColumn id="9" xr3:uid="{94742D86-F850-4470-A321-99B7A55C85F6}" name="RainfallCategory" dataDxfId="16">
      <calculatedColumnFormula>IF(I2&gt;1,"Heavy",IF(I2&gt;0,"Medium",IF(I2&lt;1,"None")))</calculatedColumnFormula>
    </tableColumn>
    <tableColumn id="5" xr3:uid="{FB06C2E1-02B5-49FA-85DA-AE3D1B47AB48}" name="Flyers"/>
    <tableColumn id="10" xr3:uid="{03FBC359-0115-46B0-A747-E968AB45A234}" name="FlyerSuccess" dataDxfId="15">
      <calculatedColumnFormula>IF(L2&gt;50,"Heavy",IF(L2&gt;25,"Medium",IF(L2&lt;26,"Low")))</calculatedColumnFormula>
    </tableColumn>
    <tableColumn id="16" xr3:uid="{54C175B5-3949-49F4-8E71-D844D83BFAA6}" name="FlyerScore" dataDxfId="14">
      <calculatedColumnFormula>IF(L2&gt;60,"15",IF(L2&gt;35,"10",IF(L2&lt;36,"5")))</calculatedColumnFormula>
    </tableColumn>
    <tableColumn id="6" xr3:uid="{F73733A0-2C46-4ECE-B3DD-011F65A76E70}" name="Price" dataCellStyle="Currency"/>
    <tableColumn id="7" xr3:uid="{475CF0A9-CC5C-4926-B21D-B90CD5AB7EDA}" name="Sales"/>
    <tableColumn id="11" xr3:uid="{4A870BA2-661C-44B2-9633-E7D2DC9F5F90}" name="Target"/>
    <tableColumn id="12" xr3:uid="{E5123BF1-569C-4306-AC5A-589432BDDD08}" name="Parse" dataDxfId="13">
      <calculatedColumnFormula>(O2*P2)</calculatedColumnFormula>
    </tableColumn>
    <tableColumn id="15" xr3:uid="{5A044F40-0972-4FC4-9E48-E92932321529}" name="MadeQuota" dataDxfId="12">
      <calculatedColumnFormula>IF(R2&gt;8,"10",IF(R2&lt;8,"0"))</calculatedColumnFormula>
    </tableColumn>
    <tableColumn id="13" xr3:uid="{4981FB48-76D4-417E-A72C-2A1C8CF13460}" name="OverallPerformance" dataDxfId="11">
      <calculatedColumnFormula>(N2+S2)</calculatedColumnFormula>
    </tableColumn>
    <tableColumn id="17" xr3:uid="{E11A16FD-8811-4AA7-AEEB-3289BB8092E6}" name="Revenue" dataCellStyle="Currency">
      <calculatedColumnFormula>R2</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D26F8E5-2B93-DF40-84D5-CC60A34A452A}" name="Table13456" displayName="Table13456" ref="A1:P366" totalsRowShown="0">
  <autoFilter ref="A1:P366" xr:uid="{00000000-0009-0000-0100-000004000000}"/>
  <sortState xmlns:xlrd2="http://schemas.microsoft.com/office/spreadsheetml/2017/richdata2" ref="A2:O366">
    <sortCondition ref="A1:A366"/>
  </sortState>
  <tableColumns count="16">
    <tableColumn id="1" xr3:uid="{6F6B154D-F265-B041-9B09-85F952381BF7}" name="Date" dataDxfId="10"/>
    <tableColumn id="8" xr3:uid="{4D67A560-CE81-1544-AE56-8D7C29D791E5}" name="Month" dataDxfId="9">
      <calculatedColumnFormula>TEXT(A2,"mmmm")</calculatedColumnFormula>
    </tableColumn>
    <tableColumn id="2" xr3:uid="{256ADAE3-FC29-DC4A-B43F-992D6EA77519}" name="Day"/>
    <tableColumn id="3" xr3:uid="{5E0A1182-BC36-454A-9EA1-9494F477578C}" name="Temperature"/>
    <tableColumn id="4" xr3:uid="{D555B88C-9173-604A-92B9-6ADD5D09CB9E}" name="Rainfall"/>
    <tableColumn id="9" xr3:uid="{23AD60CD-4E12-A045-9B10-A09371FE3887}" name="RainfallCategory" dataDxfId="8">
      <calculatedColumnFormula>IF(E2&gt;1,"Heavy",IF(E2&gt;0,"Medium",IF(E2&lt;1,"None")))</calculatedColumnFormula>
    </tableColumn>
    <tableColumn id="5" xr3:uid="{DB3C530A-7C60-9B46-B08F-2E1BB1FCEDA6}" name="Flyers"/>
    <tableColumn id="10" xr3:uid="{4E4B49F9-3B0D-6049-81D1-42AC9A9E3535}" name="FlyerSuccess" dataDxfId="7">
      <calculatedColumnFormula>IF(G2&gt;60,"High",IF(G2&gt;35,"Medium",IF(G2&lt;36,"Low")))</calculatedColumnFormula>
    </tableColumn>
    <tableColumn id="16" xr3:uid="{1DB391EC-B053-D346-9E4F-D9E624F723AB}" name="FlyerScore" dataDxfId="6">
      <calculatedColumnFormula>IF(G2&gt;60,"15",IF(G2&gt;35,"10",IF(G2&lt;36,"5")))</calculatedColumnFormula>
    </tableColumn>
    <tableColumn id="6" xr3:uid="{52B6F95C-B732-4D47-BA68-3F85727D52F0}" name="Price" dataCellStyle="Currency"/>
    <tableColumn id="7" xr3:uid="{1CB2B1BF-27E7-374A-8EA5-F65557C55BAA}" name="Sales"/>
    <tableColumn id="11" xr3:uid="{207CE92C-0320-5247-A71E-80808B8D9A17}" name="Target"/>
    <tableColumn id="12" xr3:uid="{96CED850-290D-BE47-A0C3-572ED5BB0205}" name="Quota" dataDxfId="5">
      <calculatedColumnFormula>(J2*K2)</calculatedColumnFormula>
    </tableColumn>
    <tableColumn id="15" xr3:uid="{7FAC23D6-75B1-134F-A536-F68FCA2E3315}" name="MadeQuota" dataDxfId="4">
      <calculatedColumnFormula>IF(M2&gt;8,"10",IF(M2&lt;8,"0"))</calculatedColumnFormula>
    </tableColumn>
    <tableColumn id="13" xr3:uid="{9DD525C9-798E-604F-96E3-91C596493FDA}" name="OverallPerformance" dataDxfId="3">
      <calculatedColumnFormula>(I2+N2)</calculatedColumnFormula>
    </tableColumn>
    <tableColumn id="17" xr3:uid="{F9CE964A-5677-B54E-BD22-1E9DE34BD343}" name="Revenue" dataCellStyle="Currency">
      <calculatedColumnFormula>M2</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134" displayName="Table134" ref="A1:G366" totalsRowShown="0">
  <autoFilter ref="A1:G366" xr:uid="{00000000-0009-0000-0100-000003000000}"/>
  <sortState xmlns:xlrd2="http://schemas.microsoft.com/office/spreadsheetml/2017/richdata2" ref="A2:G366">
    <sortCondition descending="1" ref="G1:G366"/>
  </sortState>
  <tableColumns count="7">
    <tableColumn id="1" xr3:uid="{00000000-0010-0000-0100-000001000000}" name="Date" dataDxfId="2"/>
    <tableColumn id="2" xr3:uid="{00000000-0010-0000-0100-000002000000}" name="Day"/>
    <tableColumn id="3" xr3:uid="{00000000-0010-0000-0100-000003000000}" name="Temperature"/>
    <tableColumn id="4" xr3:uid="{00000000-0010-0000-0100-000004000000}" name="Rainfall"/>
    <tableColumn id="5" xr3:uid="{00000000-0010-0000-0100-000005000000}" name="Flyers"/>
    <tableColumn id="6" xr3:uid="{00000000-0010-0000-0100-000006000000}" name="Price"/>
    <tableColumn id="7" xr3:uid="{00000000-0010-0000-0100-000007000000}" name="Sales"/>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Table13" displayName="Table13" ref="A1:G366" totalsRowShown="0">
  <autoFilter ref="A1:G366" xr:uid="{00000000-0009-0000-0100-000002000000}"/>
  <tableColumns count="7">
    <tableColumn id="1" xr3:uid="{00000000-0010-0000-0200-000001000000}" name="Date" dataDxfId="1"/>
    <tableColumn id="2" xr3:uid="{00000000-0010-0000-0200-000002000000}" name="Day"/>
    <tableColumn id="3" xr3:uid="{00000000-0010-0000-0200-000003000000}" name="Temperature"/>
    <tableColumn id="4" xr3:uid="{00000000-0010-0000-0200-000004000000}" name="Rainfall"/>
    <tableColumn id="5" xr3:uid="{00000000-0010-0000-0200-000005000000}" name="Flyers"/>
    <tableColumn id="6" xr3:uid="{00000000-0010-0000-0200-000006000000}" name="Price"/>
    <tableColumn id="7" xr3:uid="{00000000-0010-0000-0200-000007000000}" name="Sales"/>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Table1" displayName="Table1" ref="A1:G366" totalsRowShown="0">
  <autoFilter ref="A1:G366" xr:uid="{00000000-0009-0000-0100-000001000000}"/>
  <tableColumns count="7">
    <tableColumn id="1" xr3:uid="{00000000-0010-0000-0300-000001000000}" name="Date" dataDxfId="0"/>
    <tableColumn id="2" xr3:uid="{00000000-0010-0000-0300-000002000000}" name="Day"/>
    <tableColumn id="3" xr3:uid="{00000000-0010-0000-0300-000003000000}" name="Temperature"/>
    <tableColumn id="4" xr3:uid="{00000000-0010-0000-0300-000004000000}" name="Rainfall"/>
    <tableColumn id="5" xr3:uid="{00000000-0010-0000-0300-000005000000}" name="Flyers"/>
    <tableColumn id="6" xr3:uid="{00000000-0010-0000-0300-000006000000}" name="Price"/>
    <tableColumn id="7" xr3:uid="{00000000-0010-0000-0300-000007000000}" name="Sales"/>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ivotTable" Target="../pivotTables/pivotTable4.xml"/><Relationship Id="rId1" Type="http://schemas.openxmlformats.org/officeDocument/2006/relationships/pivotTable" Target="../pivotTables/pivotTable3.xml"/><Relationship Id="rId4" Type="http://schemas.microsoft.com/office/2007/relationships/slicer" Target="../slicers/slicer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5.xm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0BC5D-A352-40B1-8BC0-7D17A437BF92}">
  <dimension ref="A1:H31"/>
  <sheetViews>
    <sheetView showGridLines="0" workbookViewId="0">
      <selection activeCell="G2" sqref="G2"/>
    </sheetView>
  </sheetViews>
  <sheetFormatPr defaultRowHeight="15"/>
  <cols>
    <col min="1" max="1" width="13.140625" bestFit="1" customWidth="1"/>
    <col min="2" max="2" width="19" bestFit="1" customWidth="1"/>
    <col min="3" max="3" width="16.5703125" bestFit="1" customWidth="1"/>
    <col min="5" max="5" width="18" customWidth="1"/>
    <col min="6" max="6" width="19" bestFit="1" customWidth="1"/>
    <col min="7" max="7" width="32.28515625" customWidth="1"/>
    <col min="8" max="8" width="14.7109375" customWidth="1"/>
  </cols>
  <sheetData>
    <row r="1" spans="1:8" ht="91.5" customHeight="1">
      <c r="A1" s="22" t="s">
        <v>70</v>
      </c>
      <c r="B1" s="22"/>
      <c r="C1" s="22"/>
      <c r="D1" s="22"/>
      <c r="E1" s="22"/>
      <c r="F1" s="22"/>
      <c r="G1" s="22"/>
      <c r="H1" s="22"/>
    </row>
    <row r="2" spans="1:8" ht="21">
      <c r="E2" s="18" t="s">
        <v>68</v>
      </c>
      <c r="F2" s="19">
        <f>GETPIVOTDATA("Revenue per Month",$A$3)</f>
        <v>3183.7</v>
      </c>
      <c r="G2" s="20" t="s">
        <v>69</v>
      </c>
      <c r="H2" s="21">
        <f>GETPIVOTDATA("Revenue per Month",$A$3)/GETPIVOTDATA("Target per Month",$A$3)</f>
        <v>1.0903082191780822</v>
      </c>
    </row>
    <row r="3" spans="1:8">
      <c r="A3" s="13" t="s">
        <v>51</v>
      </c>
      <c r="B3" t="s">
        <v>65</v>
      </c>
      <c r="C3" t="s">
        <v>76</v>
      </c>
    </row>
    <row r="4" spans="1:8">
      <c r="A4" s="8" t="s">
        <v>52</v>
      </c>
      <c r="B4">
        <v>138.59999999999997</v>
      </c>
      <c r="C4">
        <v>248</v>
      </c>
    </row>
    <row r="5" spans="1:8">
      <c r="A5" s="8" t="s">
        <v>53</v>
      </c>
      <c r="B5">
        <v>167.1</v>
      </c>
      <c r="C5">
        <v>224</v>
      </c>
    </row>
    <row r="6" spans="1:8">
      <c r="A6" s="8" t="s">
        <v>54</v>
      </c>
      <c r="B6">
        <v>222.6</v>
      </c>
      <c r="C6">
        <v>248</v>
      </c>
    </row>
    <row r="7" spans="1:8">
      <c r="A7" s="8" t="s">
        <v>55</v>
      </c>
      <c r="B7">
        <v>235.79999999999998</v>
      </c>
      <c r="C7">
        <v>240</v>
      </c>
    </row>
    <row r="8" spans="1:8">
      <c r="A8" s="8" t="s">
        <v>56</v>
      </c>
      <c r="B8">
        <v>274.5</v>
      </c>
      <c r="C8">
        <v>248</v>
      </c>
    </row>
    <row r="9" spans="1:8">
      <c r="A9" s="8" t="s">
        <v>57</v>
      </c>
      <c r="B9">
        <v>316.80000000000007</v>
      </c>
      <c r="C9">
        <v>240</v>
      </c>
    </row>
    <row r="10" spans="1:8">
      <c r="A10" s="8" t="s">
        <v>58</v>
      </c>
      <c r="B10">
        <v>556.5</v>
      </c>
      <c r="C10">
        <v>248</v>
      </c>
    </row>
    <row r="11" spans="1:8">
      <c r="A11" s="8" t="s">
        <v>59</v>
      </c>
      <c r="B11">
        <v>470.5</v>
      </c>
      <c r="C11">
        <v>248</v>
      </c>
    </row>
    <row r="12" spans="1:8">
      <c r="A12" s="8" t="s">
        <v>60</v>
      </c>
      <c r="B12">
        <v>243.60000000000005</v>
      </c>
      <c r="C12">
        <v>240</v>
      </c>
    </row>
    <row r="13" spans="1:8">
      <c r="A13" s="8" t="s">
        <v>61</v>
      </c>
      <c r="B13">
        <v>229.49999999999994</v>
      </c>
      <c r="C13">
        <v>248</v>
      </c>
    </row>
    <row r="14" spans="1:8">
      <c r="A14" s="8" t="s">
        <v>62</v>
      </c>
      <c r="B14">
        <v>189.59999999999997</v>
      </c>
      <c r="C14">
        <v>240</v>
      </c>
    </row>
    <row r="15" spans="1:8">
      <c r="A15" s="8" t="s">
        <v>63</v>
      </c>
      <c r="B15">
        <v>138.60000000000002</v>
      </c>
      <c r="C15">
        <v>248</v>
      </c>
    </row>
    <row r="16" spans="1:8">
      <c r="A16" s="8" t="s">
        <v>64</v>
      </c>
      <c r="B16">
        <v>3183.7</v>
      </c>
      <c r="C16">
        <v>2920</v>
      </c>
    </row>
    <row r="18" spans="5:8">
      <c r="E18" t="s">
        <v>51</v>
      </c>
      <c r="F18" t="s">
        <v>65</v>
      </c>
      <c r="G18" t="s">
        <v>76</v>
      </c>
      <c r="H18" t="s">
        <v>67</v>
      </c>
    </row>
    <row r="19" spans="5:8">
      <c r="E19" s="8" t="s">
        <v>52</v>
      </c>
      <c r="F19">
        <v>138.59999999999997</v>
      </c>
      <c r="G19">
        <v>248</v>
      </c>
      <c r="H19">
        <v>215</v>
      </c>
    </row>
    <row r="20" spans="5:8">
      <c r="E20" s="8" t="s">
        <v>53</v>
      </c>
      <c r="F20">
        <v>167.1</v>
      </c>
      <c r="G20">
        <v>224</v>
      </c>
      <c r="H20">
        <v>250</v>
      </c>
    </row>
    <row r="21" spans="5:8">
      <c r="E21" s="8" t="s">
        <v>54</v>
      </c>
      <c r="F21">
        <v>222.6</v>
      </c>
      <c r="G21">
        <v>248</v>
      </c>
      <c r="H21">
        <v>310</v>
      </c>
    </row>
    <row r="22" spans="5:8">
      <c r="E22" s="8" t="s">
        <v>55</v>
      </c>
      <c r="F22">
        <v>235.79999999999998</v>
      </c>
      <c r="G22">
        <v>240</v>
      </c>
      <c r="H22">
        <v>450</v>
      </c>
    </row>
    <row r="23" spans="5:8">
      <c r="E23" s="8" t="s">
        <v>56</v>
      </c>
      <c r="F23">
        <v>274.5</v>
      </c>
      <c r="G23">
        <v>248</v>
      </c>
      <c r="H23">
        <v>700</v>
      </c>
    </row>
    <row r="24" spans="5:8">
      <c r="E24" s="8" t="s">
        <v>57</v>
      </c>
      <c r="F24">
        <v>316.80000000000007</v>
      </c>
      <c r="G24">
        <v>240</v>
      </c>
      <c r="H24">
        <v>675</v>
      </c>
    </row>
    <row r="25" spans="5:8">
      <c r="E25" s="8" t="s">
        <v>58</v>
      </c>
      <c r="F25">
        <v>556.5</v>
      </c>
      <c r="G25">
        <v>248</v>
      </c>
      <c r="H25">
        <v>700</v>
      </c>
    </row>
    <row r="26" spans="5:8">
      <c r="E26" s="8" t="s">
        <v>59</v>
      </c>
      <c r="F26">
        <v>470.5</v>
      </c>
      <c r="G26">
        <v>248</v>
      </c>
      <c r="H26">
        <v>690</v>
      </c>
    </row>
    <row r="27" spans="5:8">
      <c r="E27" s="8" t="s">
        <v>60</v>
      </c>
      <c r="F27">
        <v>243.60000000000005</v>
      </c>
      <c r="G27">
        <v>240</v>
      </c>
      <c r="H27">
        <v>515</v>
      </c>
    </row>
    <row r="28" spans="5:8">
      <c r="E28" s="8" t="s">
        <v>61</v>
      </c>
      <c r="F28">
        <v>229.49999999999994</v>
      </c>
      <c r="G28">
        <v>248</v>
      </c>
      <c r="H28">
        <v>320</v>
      </c>
    </row>
    <row r="29" spans="5:8">
      <c r="E29" s="8" t="s">
        <v>62</v>
      </c>
      <c r="F29">
        <v>189.59999999999997</v>
      </c>
      <c r="G29">
        <v>240</v>
      </c>
      <c r="H29">
        <v>300</v>
      </c>
    </row>
    <row r="30" spans="5:8">
      <c r="E30" s="8" t="s">
        <v>63</v>
      </c>
      <c r="F30">
        <v>138.60000000000002</v>
      </c>
      <c r="G30">
        <v>248</v>
      </c>
      <c r="H30">
        <v>225</v>
      </c>
    </row>
    <row r="31" spans="5:8">
      <c r="E31" s="8" t="s">
        <v>64</v>
      </c>
      <c r="F31">
        <v>3183.7</v>
      </c>
      <c r="G31">
        <v>2920</v>
      </c>
      <c r="H31">
        <v>5350</v>
      </c>
    </row>
  </sheetData>
  <mergeCells count="1">
    <mergeCell ref="A1:H1"/>
  </mergeCells>
  <conditionalFormatting pivot="1" sqref="H19 H20 H21 H22 H23 H24 H25 H26 H27 H28 H29 H30">
    <cfRule type="iconSet" priority="3">
      <iconSet>
        <cfvo type="percent" val="0"/>
        <cfvo type="num" val="350"/>
        <cfvo type="num" val="600"/>
      </iconSet>
    </cfRule>
  </conditionalFormatting>
  <conditionalFormatting pivot="1" sqref="F20 F19 F21 F22 F23 F24 F25 F26 F27 F28 F29 F30">
    <cfRule type="colorScale" priority="2">
      <colorScale>
        <cfvo type="min"/>
        <cfvo type="max"/>
        <color rgb="FFFCFCFF"/>
        <color rgb="FF63BE7B"/>
      </colorScale>
    </cfRule>
  </conditionalFormatting>
  <conditionalFormatting pivot="1" sqref="B4 B5 B6 B7 B8 B9 B10 B11 B12 B13 B14 B15">
    <cfRule type="colorScale" priority="1">
      <colorScale>
        <cfvo type="min"/>
        <cfvo type="max"/>
        <color rgb="FFFCFCFF"/>
        <color rgb="FF63BE7B"/>
      </colorScale>
    </cfRule>
  </conditionalFormatting>
  <pageMargins left="0.7" right="0.7" top="0.75" bottom="0.75" header="0.3" footer="0.3"/>
  <drawing r:id="rId3"/>
  <extLst>
    <ext xmlns:x14="http://schemas.microsoft.com/office/spreadsheetml/2009/9/main" uri="{A8765BA9-456A-4dab-B4F3-ACF838C121DE}">
      <x14:slicerList>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BFFFC-8CF6-46E7-B2A9-15C596895DE3}">
  <dimension ref="A2:H31"/>
  <sheetViews>
    <sheetView workbookViewId="0">
      <selection activeCell="B56" sqref="B56"/>
    </sheetView>
  </sheetViews>
  <sheetFormatPr defaultRowHeight="15"/>
  <cols>
    <col min="1" max="1" width="13.140625" bestFit="1" customWidth="1"/>
    <col min="2" max="2" width="19" bestFit="1" customWidth="1"/>
    <col min="3" max="3" width="16.5703125" bestFit="1" customWidth="1"/>
    <col min="5" max="5" width="18" customWidth="1"/>
    <col min="6" max="6" width="19" bestFit="1" customWidth="1"/>
    <col min="7" max="7" width="32.28515625" customWidth="1"/>
    <col min="8" max="8" width="14.7109375" customWidth="1"/>
  </cols>
  <sheetData>
    <row r="2" spans="1:8" ht="21">
      <c r="E2" s="14" t="s">
        <v>68</v>
      </c>
      <c r="F2" s="17">
        <f>GETPIVOTDATA("Revenue per Month",$A$3)</f>
        <v>3183.7</v>
      </c>
      <c r="G2" s="15" t="s">
        <v>69</v>
      </c>
      <c r="H2" s="16">
        <f>GETPIVOTDATA("Revenue per Month",$A$3)/GETPIVOTDATA("Target per Month",$A$3)</f>
        <v>1.0903082191780822</v>
      </c>
    </row>
    <row r="3" spans="1:8">
      <c r="A3" s="13" t="s">
        <v>51</v>
      </c>
      <c r="B3" t="s">
        <v>65</v>
      </c>
      <c r="C3" t="s">
        <v>76</v>
      </c>
    </row>
    <row r="4" spans="1:8">
      <c r="A4" s="8" t="s">
        <v>52</v>
      </c>
      <c r="B4">
        <v>138.59999999999997</v>
      </c>
      <c r="C4">
        <v>248</v>
      </c>
    </row>
    <row r="5" spans="1:8">
      <c r="A5" s="8" t="s">
        <v>53</v>
      </c>
      <c r="B5">
        <v>167.1</v>
      </c>
      <c r="C5">
        <v>224</v>
      </c>
    </row>
    <row r="6" spans="1:8">
      <c r="A6" s="8" t="s">
        <v>54</v>
      </c>
      <c r="B6">
        <v>222.6</v>
      </c>
      <c r="C6">
        <v>248</v>
      </c>
    </row>
    <row r="7" spans="1:8">
      <c r="A7" s="8" t="s">
        <v>55</v>
      </c>
      <c r="B7">
        <v>235.79999999999998</v>
      </c>
      <c r="C7">
        <v>240</v>
      </c>
    </row>
    <row r="8" spans="1:8">
      <c r="A8" s="8" t="s">
        <v>56</v>
      </c>
      <c r="B8">
        <v>274.5</v>
      </c>
      <c r="C8">
        <v>248</v>
      </c>
    </row>
    <row r="9" spans="1:8">
      <c r="A9" s="8" t="s">
        <v>57</v>
      </c>
      <c r="B9">
        <v>316.80000000000007</v>
      </c>
      <c r="C9">
        <v>240</v>
      </c>
    </row>
    <row r="10" spans="1:8">
      <c r="A10" s="8" t="s">
        <v>58</v>
      </c>
      <c r="B10">
        <v>556.5</v>
      </c>
      <c r="C10">
        <v>248</v>
      </c>
    </row>
    <row r="11" spans="1:8">
      <c r="A11" s="8" t="s">
        <v>59</v>
      </c>
      <c r="B11">
        <v>470.5</v>
      </c>
      <c r="C11">
        <v>248</v>
      </c>
    </row>
    <row r="12" spans="1:8">
      <c r="A12" s="8" t="s">
        <v>60</v>
      </c>
      <c r="B12">
        <v>243.60000000000005</v>
      </c>
      <c r="C12">
        <v>240</v>
      </c>
    </row>
    <row r="13" spans="1:8">
      <c r="A13" s="8" t="s">
        <v>61</v>
      </c>
      <c r="B13">
        <v>229.49999999999994</v>
      </c>
      <c r="C13">
        <v>248</v>
      </c>
    </row>
    <row r="14" spans="1:8">
      <c r="A14" s="8" t="s">
        <v>62</v>
      </c>
      <c r="B14">
        <v>189.59999999999997</v>
      </c>
      <c r="C14">
        <v>240</v>
      </c>
    </row>
    <row r="15" spans="1:8">
      <c r="A15" s="8" t="s">
        <v>63</v>
      </c>
      <c r="B15">
        <v>138.60000000000002</v>
      </c>
      <c r="C15">
        <v>248</v>
      </c>
    </row>
    <row r="16" spans="1:8">
      <c r="A16" s="8" t="s">
        <v>64</v>
      </c>
      <c r="B16">
        <v>3183.7</v>
      </c>
      <c r="C16">
        <v>2920</v>
      </c>
    </row>
    <row r="18" spans="5:8">
      <c r="E18" s="13" t="s">
        <v>51</v>
      </c>
      <c r="F18" t="s">
        <v>65</v>
      </c>
      <c r="G18" t="s">
        <v>76</v>
      </c>
      <c r="H18" t="s">
        <v>67</v>
      </c>
    </row>
    <row r="19" spans="5:8">
      <c r="E19" s="8" t="s">
        <v>52</v>
      </c>
      <c r="F19">
        <v>138.59999999999997</v>
      </c>
      <c r="G19">
        <v>248</v>
      </c>
      <c r="H19">
        <v>215</v>
      </c>
    </row>
    <row r="20" spans="5:8">
      <c r="E20" s="8" t="s">
        <v>53</v>
      </c>
      <c r="F20">
        <v>167.1</v>
      </c>
      <c r="G20">
        <v>224</v>
      </c>
      <c r="H20">
        <v>250</v>
      </c>
    </row>
    <row r="21" spans="5:8">
      <c r="E21" s="8" t="s">
        <v>54</v>
      </c>
      <c r="F21">
        <v>222.6</v>
      </c>
      <c r="G21">
        <v>248</v>
      </c>
      <c r="H21">
        <v>310</v>
      </c>
    </row>
    <row r="22" spans="5:8">
      <c r="E22" s="8" t="s">
        <v>55</v>
      </c>
      <c r="F22">
        <v>235.79999999999998</v>
      </c>
      <c r="G22">
        <v>240</v>
      </c>
      <c r="H22">
        <v>450</v>
      </c>
    </row>
    <row r="23" spans="5:8">
      <c r="E23" s="8" t="s">
        <v>56</v>
      </c>
      <c r="F23">
        <v>274.5</v>
      </c>
      <c r="G23">
        <v>248</v>
      </c>
      <c r="H23">
        <v>700</v>
      </c>
    </row>
    <row r="24" spans="5:8">
      <c r="E24" s="8" t="s">
        <v>57</v>
      </c>
      <c r="F24">
        <v>316.80000000000007</v>
      </c>
      <c r="G24">
        <v>240</v>
      </c>
      <c r="H24">
        <v>675</v>
      </c>
    </row>
    <row r="25" spans="5:8">
      <c r="E25" s="8" t="s">
        <v>58</v>
      </c>
      <c r="F25">
        <v>556.5</v>
      </c>
      <c r="G25">
        <v>248</v>
      </c>
      <c r="H25">
        <v>700</v>
      </c>
    </row>
    <row r="26" spans="5:8">
      <c r="E26" s="8" t="s">
        <v>59</v>
      </c>
      <c r="F26">
        <v>470.5</v>
      </c>
      <c r="G26">
        <v>248</v>
      </c>
      <c r="H26">
        <v>690</v>
      </c>
    </row>
    <row r="27" spans="5:8">
      <c r="E27" s="8" t="s">
        <v>60</v>
      </c>
      <c r="F27">
        <v>243.60000000000005</v>
      </c>
      <c r="G27">
        <v>240</v>
      </c>
      <c r="H27">
        <v>515</v>
      </c>
    </row>
    <row r="28" spans="5:8">
      <c r="E28" s="8" t="s">
        <v>61</v>
      </c>
      <c r="F28">
        <v>229.49999999999994</v>
      </c>
      <c r="G28">
        <v>248</v>
      </c>
      <c r="H28">
        <v>320</v>
      </c>
    </row>
    <row r="29" spans="5:8">
      <c r="E29" s="8" t="s">
        <v>62</v>
      </c>
      <c r="F29">
        <v>189.59999999999997</v>
      </c>
      <c r="G29">
        <v>240</v>
      </c>
      <c r="H29">
        <v>300</v>
      </c>
    </row>
    <row r="30" spans="5:8">
      <c r="E30" s="8" t="s">
        <v>63</v>
      </c>
      <c r="F30">
        <v>138.60000000000002</v>
      </c>
      <c r="G30">
        <v>248</v>
      </c>
      <c r="H30">
        <v>225</v>
      </c>
    </row>
    <row r="31" spans="5:8">
      <c r="E31" s="8" t="s">
        <v>64</v>
      </c>
      <c r="F31">
        <v>3183.7</v>
      </c>
      <c r="G31">
        <v>2920</v>
      </c>
      <c r="H31">
        <v>5350</v>
      </c>
    </row>
  </sheetData>
  <conditionalFormatting pivot="1" sqref="H19 H20 H21 H22 H23 H24 H25 H26 H27 H28 H29 H30">
    <cfRule type="iconSet" priority="3">
      <iconSet>
        <cfvo type="percent" val="0"/>
        <cfvo type="num" val="350"/>
        <cfvo type="num" val="600"/>
      </iconSet>
    </cfRule>
  </conditionalFormatting>
  <conditionalFormatting pivot="1" sqref="F20 F19 F21 F22 F23 F24 F25 F26 F27 F28 F29 F30">
    <cfRule type="colorScale" priority="2">
      <colorScale>
        <cfvo type="min"/>
        <cfvo type="max"/>
        <color rgb="FFFCFCFF"/>
        <color rgb="FF63BE7B"/>
      </colorScale>
    </cfRule>
  </conditionalFormatting>
  <conditionalFormatting pivot="1" sqref="B4 B5 B6 B7 B8 B9 B10 B11 B12 B13 B14 B15">
    <cfRule type="colorScale" priority="1">
      <colorScale>
        <cfvo type="min"/>
        <cfvo type="max"/>
        <color rgb="FFFCFCFF"/>
        <color rgb="FF63BE7B"/>
      </colorScale>
    </cfRule>
  </conditionalFormatting>
  <pageMargins left="0.7" right="0.7" top="0.75" bottom="0.75" header="0.3" footer="0.3"/>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7E38D-5A7F-4BBD-BD89-0D898821587A}">
  <dimension ref="A3:C16"/>
  <sheetViews>
    <sheetView topLeftCell="D7" workbookViewId="0">
      <selection activeCell="O24" sqref="O24"/>
    </sheetView>
  </sheetViews>
  <sheetFormatPr defaultRowHeight="15"/>
  <cols>
    <col min="1" max="1" width="13.140625" bestFit="1" customWidth="1"/>
    <col min="2" max="2" width="19" bestFit="1" customWidth="1"/>
    <col min="3" max="3" width="13.28515625" bestFit="1" customWidth="1"/>
  </cols>
  <sheetData>
    <row r="3" spans="1:3">
      <c r="A3" s="13" t="s">
        <v>51</v>
      </c>
      <c r="B3" t="s">
        <v>65</v>
      </c>
      <c r="C3" t="s">
        <v>66</v>
      </c>
    </row>
    <row r="4" spans="1:3">
      <c r="A4" s="8" t="s">
        <v>52</v>
      </c>
      <c r="B4">
        <v>138.59999999999997</v>
      </c>
      <c r="C4">
        <v>248</v>
      </c>
    </row>
    <row r="5" spans="1:3">
      <c r="A5" s="8" t="s">
        <v>53</v>
      </c>
      <c r="B5">
        <v>167.1</v>
      </c>
      <c r="C5">
        <v>224</v>
      </c>
    </row>
    <row r="6" spans="1:3">
      <c r="A6" s="8" t="s">
        <v>54</v>
      </c>
      <c r="B6">
        <v>222.6</v>
      </c>
      <c r="C6">
        <v>248</v>
      </c>
    </row>
    <row r="7" spans="1:3">
      <c r="A7" s="8" t="s">
        <v>55</v>
      </c>
      <c r="B7">
        <v>235.79999999999998</v>
      </c>
      <c r="C7">
        <v>240</v>
      </c>
    </row>
    <row r="8" spans="1:3">
      <c r="A8" s="8" t="s">
        <v>56</v>
      </c>
      <c r="B8">
        <v>274.5</v>
      </c>
      <c r="C8">
        <v>248</v>
      </c>
    </row>
    <row r="9" spans="1:3">
      <c r="A9" s="8" t="s">
        <v>57</v>
      </c>
      <c r="B9">
        <v>316.80000000000007</v>
      </c>
      <c r="C9">
        <v>240</v>
      </c>
    </row>
    <row r="10" spans="1:3">
      <c r="A10" s="8" t="s">
        <v>58</v>
      </c>
      <c r="B10">
        <v>556.5</v>
      </c>
      <c r="C10">
        <v>248</v>
      </c>
    </row>
    <row r="11" spans="1:3">
      <c r="A11" s="8" t="s">
        <v>59</v>
      </c>
      <c r="B11">
        <v>470.5</v>
      </c>
      <c r="C11">
        <v>248</v>
      </c>
    </row>
    <row r="12" spans="1:3">
      <c r="A12" s="8" t="s">
        <v>60</v>
      </c>
      <c r="B12">
        <v>243.60000000000005</v>
      </c>
      <c r="C12">
        <v>240</v>
      </c>
    </row>
    <row r="13" spans="1:3">
      <c r="A13" s="8" t="s">
        <v>61</v>
      </c>
      <c r="B13">
        <v>229.49999999999994</v>
      </c>
      <c r="C13">
        <v>248</v>
      </c>
    </row>
    <row r="14" spans="1:3">
      <c r="A14" s="8" t="s">
        <v>62</v>
      </c>
      <c r="B14">
        <v>189.59999999999997</v>
      </c>
      <c r="C14">
        <v>240</v>
      </c>
    </row>
    <row r="15" spans="1:3">
      <c r="A15" s="8" t="s">
        <v>63</v>
      </c>
      <c r="B15">
        <v>138.60000000000002</v>
      </c>
      <c r="C15">
        <v>248</v>
      </c>
    </row>
    <row r="16" spans="1:3">
      <c r="A16" s="8" t="s">
        <v>64</v>
      </c>
      <c r="B16">
        <v>3183.7</v>
      </c>
      <c r="C16">
        <v>2920</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687A9-E400-4102-9D66-C8D54B54F2FE}">
  <dimension ref="A1:AB367"/>
  <sheetViews>
    <sheetView workbookViewId="0">
      <selection activeCell="M287" sqref="M287"/>
    </sheetView>
  </sheetViews>
  <sheetFormatPr defaultColWidth="8.85546875" defaultRowHeight="15"/>
  <cols>
    <col min="1" max="2" width="18.85546875" customWidth="1"/>
    <col min="3" max="3" width="52.140625" bestFit="1" customWidth="1"/>
    <col min="4" max="4" width="18.7109375" bestFit="1" customWidth="1"/>
    <col min="6" max="7" width="16.85546875" style="2" customWidth="1"/>
    <col min="8" max="8" width="14" customWidth="1"/>
    <col min="9" max="9" width="14.7109375" customWidth="1"/>
    <col min="10" max="10" width="9.85546875" customWidth="1"/>
    <col min="11" max="11" width="22.42578125" customWidth="1"/>
    <col min="13" max="13" width="19.42578125" customWidth="1"/>
    <col min="14" max="14" width="11.85546875" customWidth="1"/>
    <col min="15" max="15" width="8.85546875" style="4"/>
    <col min="16" max="16" width="8.85546875" customWidth="1"/>
    <col min="18" max="18" width="10.85546875" customWidth="1"/>
    <col min="19" max="19" width="9.7109375" customWidth="1"/>
    <col min="20" max="20" width="12.28515625" style="8" customWidth="1"/>
    <col min="21" max="21" width="9.42578125" style="4" customWidth="1"/>
    <col min="22" max="22" width="16.7109375" customWidth="1"/>
    <col min="23" max="23" width="10.7109375" bestFit="1" customWidth="1"/>
  </cols>
  <sheetData>
    <row r="1" spans="1:28">
      <c r="A1" s="7" t="s">
        <v>14</v>
      </c>
      <c r="B1" s="7" t="s">
        <v>15</v>
      </c>
      <c r="C1" t="s">
        <v>41</v>
      </c>
      <c r="D1" s="8" t="s">
        <v>20</v>
      </c>
      <c r="F1" s="2" t="s">
        <v>0</v>
      </c>
      <c r="G1" s="2" t="s">
        <v>25</v>
      </c>
      <c r="H1" t="s">
        <v>1</v>
      </c>
      <c r="I1" t="s">
        <v>2</v>
      </c>
      <c r="J1" t="s">
        <v>3</v>
      </c>
      <c r="K1" t="s">
        <v>26</v>
      </c>
      <c r="L1" t="s">
        <v>4</v>
      </c>
      <c r="M1" t="s">
        <v>32</v>
      </c>
      <c r="N1" t="s">
        <v>37</v>
      </c>
      <c r="O1" s="4" t="s">
        <v>5</v>
      </c>
      <c r="P1" t="s">
        <v>6</v>
      </c>
      <c r="Q1" t="s">
        <v>33</v>
      </c>
      <c r="R1" t="s">
        <v>75</v>
      </c>
      <c r="S1" t="s">
        <v>36</v>
      </c>
      <c r="T1" s="8" t="s">
        <v>35</v>
      </c>
      <c r="U1" s="4" t="s">
        <v>38</v>
      </c>
    </row>
    <row r="2" spans="1:28">
      <c r="A2" t="s">
        <v>0</v>
      </c>
      <c r="B2" t="s">
        <v>42</v>
      </c>
      <c r="C2" t="s">
        <v>22</v>
      </c>
      <c r="D2" t="s">
        <v>71</v>
      </c>
      <c r="F2" s="3">
        <v>42736</v>
      </c>
      <c r="G2" s="3" t="str">
        <f t="shared" ref="G2:G65" si="0">TEXT(F2,"mmmm")</f>
        <v>January</v>
      </c>
      <c r="H2" t="s">
        <v>7</v>
      </c>
      <c r="I2">
        <v>27</v>
      </c>
      <c r="J2">
        <v>2</v>
      </c>
      <c r="K2" t="str">
        <f t="shared" ref="K2:K65" si="1">IF(J2&gt;1,"Heavy",IF(J2&gt;0,"Medium",IF(J2&lt;1,"None")))</f>
        <v>Heavy</v>
      </c>
      <c r="L2">
        <v>15</v>
      </c>
      <c r="M2" t="str">
        <f>IF(L2&gt;50,"High",IF(L2&gt;25,"Medium",IF(L2&lt;26,"Low")))</f>
        <v>Low</v>
      </c>
      <c r="N2" t="str">
        <f t="shared" ref="N2:N65" si="2">IF(L2&gt;60,"15",IF(L2&gt;35,"10",IF(L2&lt;36,"5")))</f>
        <v>5</v>
      </c>
      <c r="O2" s="4">
        <v>0.3</v>
      </c>
      <c r="P2">
        <v>10</v>
      </c>
      <c r="Q2" s="5">
        <v>8</v>
      </c>
      <c r="R2" s="6">
        <f>(O2*P2)</f>
        <v>3</v>
      </c>
      <c r="S2" t="str">
        <f t="shared" ref="S2:S65" si="3">IF(R2&gt;8,"10",IF(R2&lt;8,"0"))</f>
        <v>0</v>
      </c>
      <c r="T2" s="8">
        <f t="shared" ref="T2:T65" si="4">(N2+S2)</f>
        <v>5</v>
      </c>
      <c r="U2" s="4">
        <f t="shared" ref="U2:U65" si="5">R2</f>
        <v>3</v>
      </c>
    </row>
    <row r="3" spans="1:28">
      <c r="A3" t="s">
        <v>25</v>
      </c>
      <c r="B3" t="s">
        <v>42</v>
      </c>
      <c r="C3" t="s">
        <v>22</v>
      </c>
      <c r="D3" t="s">
        <v>71</v>
      </c>
      <c r="F3" s="3">
        <v>42737</v>
      </c>
      <c r="G3" s="3" t="str">
        <f t="shared" si="0"/>
        <v>January</v>
      </c>
      <c r="H3" t="s">
        <v>8</v>
      </c>
      <c r="I3">
        <v>28.9</v>
      </c>
      <c r="J3">
        <v>1.33</v>
      </c>
      <c r="K3" t="str">
        <f t="shared" si="1"/>
        <v>Heavy</v>
      </c>
      <c r="L3">
        <v>15</v>
      </c>
      <c r="M3" t="str">
        <f t="shared" ref="M3:M66" si="6">IF(L3&gt;50,"High",IF(L3&gt;25,"Medium",IF(L3&lt;26,"Low")))</f>
        <v>Low</v>
      </c>
      <c r="N3" t="str">
        <f t="shared" si="2"/>
        <v>5</v>
      </c>
      <c r="O3" s="4">
        <v>0.3</v>
      </c>
      <c r="P3">
        <v>13</v>
      </c>
      <c r="Q3" s="5">
        <v>8</v>
      </c>
      <c r="R3" s="6">
        <f t="shared" ref="R3:R66" si="7">(O3*P3)</f>
        <v>3.9</v>
      </c>
      <c r="S3" t="str">
        <f t="shared" si="3"/>
        <v>0</v>
      </c>
      <c r="T3" s="8">
        <f t="shared" si="4"/>
        <v>5</v>
      </c>
      <c r="U3" s="4">
        <f t="shared" si="5"/>
        <v>3.9</v>
      </c>
    </row>
    <row r="4" spans="1:28">
      <c r="A4" t="s">
        <v>1</v>
      </c>
      <c r="B4" t="s">
        <v>42</v>
      </c>
      <c r="C4" t="s">
        <v>22</v>
      </c>
      <c r="D4" t="s">
        <v>71</v>
      </c>
      <c r="F4" s="3">
        <v>42738</v>
      </c>
      <c r="G4" s="3" t="str">
        <f t="shared" si="0"/>
        <v>January</v>
      </c>
      <c r="H4" t="s">
        <v>9</v>
      </c>
      <c r="I4">
        <v>34.5</v>
      </c>
      <c r="J4">
        <v>1.33</v>
      </c>
      <c r="K4" t="str">
        <f t="shared" si="1"/>
        <v>Heavy</v>
      </c>
      <c r="L4">
        <v>27</v>
      </c>
      <c r="M4" t="str">
        <f t="shared" si="6"/>
        <v>Medium</v>
      </c>
      <c r="N4" t="str">
        <f t="shared" si="2"/>
        <v>5</v>
      </c>
      <c r="O4" s="4">
        <v>0.3</v>
      </c>
      <c r="P4">
        <v>15</v>
      </c>
      <c r="Q4" s="5">
        <v>8</v>
      </c>
      <c r="R4" s="6">
        <f t="shared" si="7"/>
        <v>4.5</v>
      </c>
      <c r="S4" t="str">
        <f t="shared" si="3"/>
        <v>0</v>
      </c>
      <c r="T4" s="8">
        <f t="shared" si="4"/>
        <v>5</v>
      </c>
      <c r="U4" s="4">
        <f t="shared" si="5"/>
        <v>4.5</v>
      </c>
    </row>
    <row r="5" spans="1:28">
      <c r="A5" t="s">
        <v>2</v>
      </c>
      <c r="B5" t="s">
        <v>43</v>
      </c>
      <c r="C5" t="s">
        <v>23</v>
      </c>
      <c r="D5" t="s">
        <v>71</v>
      </c>
      <c r="F5" s="3">
        <v>42739</v>
      </c>
      <c r="G5" s="3" t="str">
        <f t="shared" si="0"/>
        <v>January</v>
      </c>
      <c r="H5" t="s">
        <v>10</v>
      </c>
      <c r="I5">
        <v>44.1</v>
      </c>
      <c r="J5">
        <v>1.05</v>
      </c>
      <c r="K5" t="str">
        <f t="shared" si="1"/>
        <v>Heavy</v>
      </c>
      <c r="L5">
        <v>28</v>
      </c>
      <c r="M5" t="str">
        <f t="shared" si="6"/>
        <v>Medium</v>
      </c>
      <c r="N5" t="str">
        <f t="shared" si="2"/>
        <v>5</v>
      </c>
      <c r="O5" s="4">
        <v>0.3</v>
      </c>
      <c r="P5">
        <v>17</v>
      </c>
      <c r="Q5" s="5">
        <v>8</v>
      </c>
      <c r="R5" s="6">
        <f t="shared" si="7"/>
        <v>5.0999999999999996</v>
      </c>
      <c r="S5" t="str">
        <f t="shared" si="3"/>
        <v>0</v>
      </c>
      <c r="T5" s="8">
        <f t="shared" si="4"/>
        <v>5</v>
      </c>
      <c r="U5" s="4">
        <f t="shared" si="5"/>
        <v>5.0999999999999996</v>
      </c>
    </row>
    <row r="6" spans="1:28">
      <c r="A6" t="s">
        <v>3</v>
      </c>
      <c r="B6" t="s">
        <v>43</v>
      </c>
      <c r="C6" t="s">
        <v>23</v>
      </c>
      <c r="D6" t="s">
        <v>71</v>
      </c>
      <c r="F6" s="3">
        <v>42740</v>
      </c>
      <c r="G6" s="3" t="str">
        <f t="shared" si="0"/>
        <v>January</v>
      </c>
      <c r="H6" t="s">
        <v>11</v>
      </c>
      <c r="I6">
        <v>42.4</v>
      </c>
      <c r="J6">
        <v>1</v>
      </c>
      <c r="K6" t="str">
        <f t="shared" si="1"/>
        <v>Medium</v>
      </c>
      <c r="L6">
        <v>33</v>
      </c>
      <c r="M6" t="str">
        <f t="shared" si="6"/>
        <v>Medium</v>
      </c>
      <c r="N6" t="str">
        <f t="shared" si="2"/>
        <v>5</v>
      </c>
      <c r="O6" s="4">
        <v>0.3</v>
      </c>
      <c r="P6">
        <v>18</v>
      </c>
      <c r="Q6" s="5">
        <v>8</v>
      </c>
      <c r="R6" s="6">
        <f t="shared" si="7"/>
        <v>5.3999999999999995</v>
      </c>
      <c r="S6" t="str">
        <f t="shared" si="3"/>
        <v>0</v>
      </c>
      <c r="T6" s="8">
        <f t="shared" si="4"/>
        <v>5</v>
      </c>
      <c r="U6" s="4">
        <f t="shared" si="5"/>
        <v>5.3999999999999995</v>
      </c>
    </row>
    <row r="7" spans="1:28">
      <c r="A7" t="s">
        <v>26</v>
      </c>
      <c r="B7" t="s">
        <v>42</v>
      </c>
      <c r="C7" t="s">
        <v>22</v>
      </c>
      <c r="D7" t="s">
        <v>71</v>
      </c>
      <c r="F7" s="3">
        <v>42741</v>
      </c>
      <c r="G7" s="3" t="str">
        <f t="shared" si="0"/>
        <v>January</v>
      </c>
      <c r="H7" t="s">
        <v>12</v>
      </c>
      <c r="I7">
        <v>25.3</v>
      </c>
      <c r="J7">
        <v>1.54</v>
      </c>
      <c r="K7" t="str">
        <f t="shared" si="1"/>
        <v>Heavy</v>
      </c>
      <c r="L7">
        <v>23</v>
      </c>
      <c r="M7" t="str">
        <f t="shared" si="6"/>
        <v>Low</v>
      </c>
      <c r="N7" t="str">
        <f t="shared" si="2"/>
        <v>5</v>
      </c>
      <c r="O7" s="4">
        <v>0.3</v>
      </c>
      <c r="P7">
        <v>11</v>
      </c>
      <c r="Q7" s="5">
        <v>8</v>
      </c>
      <c r="R7" s="6">
        <f t="shared" si="7"/>
        <v>3.3</v>
      </c>
      <c r="S7" t="str">
        <f t="shared" si="3"/>
        <v>0</v>
      </c>
      <c r="T7" s="8">
        <f t="shared" si="4"/>
        <v>5</v>
      </c>
      <c r="U7" s="4">
        <f t="shared" si="5"/>
        <v>3.3</v>
      </c>
      <c r="Z7" t="s">
        <v>28</v>
      </c>
      <c r="AA7" t="s">
        <v>20</v>
      </c>
      <c r="AB7" t="s">
        <v>27</v>
      </c>
    </row>
    <row r="8" spans="1:28">
      <c r="A8" t="s">
        <v>4</v>
      </c>
      <c r="B8" t="s">
        <v>44</v>
      </c>
      <c r="C8" t="s">
        <v>24</v>
      </c>
      <c r="D8" t="s">
        <v>71</v>
      </c>
      <c r="F8" s="3">
        <v>42742</v>
      </c>
      <c r="G8" s="3" t="str">
        <f t="shared" si="0"/>
        <v>January</v>
      </c>
      <c r="H8" t="s">
        <v>13</v>
      </c>
      <c r="I8">
        <v>32.9</v>
      </c>
      <c r="J8">
        <v>1.54</v>
      </c>
      <c r="K8" t="str">
        <f t="shared" si="1"/>
        <v>Heavy</v>
      </c>
      <c r="L8">
        <v>19</v>
      </c>
      <c r="M8" t="str">
        <f t="shared" si="6"/>
        <v>Low</v>
      </c>
      <c r="N8" t="str">
        <f t="shared" si="2"/>
        <v>5</v>
      </c>
      <c r="O8" s="4">
        <v>0.3</v>
      </c>
      <c r="P8">
        <v>13</v>
      </c>
      <c r="Q8" s="5">
        <v>8</v>
      </c>
      <c r="R8" s="6">
        <f t="shared" si="7"/>
        <v>3.9</v>
      </c>
      <c r="S8" t="str">
        <f t="shared" si="3"/>
        <v>0</v>
      </c>
      <c r="T8" s="8">
        <f t="shared" si="4"/>
        <v>5</v>
      </c>
      <c r="U8" s="4">
        <f t="shared" si="5"/>
        <v>3.9</v>
      </c>
      <c r="Z8" s="1" t="s">
        <v>29</v>
      </c>
      <c r="AA8" s="1" t="s">
        <v>72</v>
      </c>
      <c r="AB8">
        <v>15</v>
      </c>
    </row>
    <row r="9" spans="1:28">
      <c r="A9" t="s">
        <v>32</v>
      </c>
      <c r="B9" t="s">
        <v>42</v>
      </c>
      <c r="C9" t="s">
        <v>22</v>
      </c>
      <c r="D9" t="s">
        <v>71</v>
      </c>
      <c r="F9" s="3">
        <v>42743</v>
      </c>
      <c r="G9" s="3" t="str">
        <f t="shared" si="0"/>
        <v>January</v>
      </c>
      <c r="H9" t="s">
        <v>7</v>
      </c>
      <c r="I9">
        <v>37.5</v>
      </c>
      <c r="J9">
        <v>1.18</v>
      </c>
      <c r="K9" t="str">
        <f t="shared" si="1"/>
        <v>Heavy</v>
      </c>
      <c r="L9">
        <v>28</v>
      </c>
      <c r="M9" t="str">
        <f t="shared" si="6"/>
        <v>Medium</v>
      </c>
      <c r="N9" t="str">
        <f t="shared" si="2"/>
        <v>5</v>
      </c>
      <c r="O9" s="4">
        <v>0.3</v>
      </c>
      <c r="P9">
        <v>15</v>
      </c>
      <c r="Q9" s="5">
        <v>8</v>
      </c>
      <c r="R9" s="6">
        <f t="shared" si="7"/>
        <v>4.5</v>
      </c>
      <c r="S9" t="str">
        <f t="shared" si="3"/>
        <v>0</v>
      </c>
      <c r="T9" s="8">
        <f t="shared" si="4"/>
        <v>5</v>
      </c>
      <c r="U9" s="4">
        <f t="shared" si="5"/>
        <v>4.5</v>
      </c>
      <c r="Z9" t="s">
        <v>30</v>
      </c>
      <c r="AA9" t="s">
        <v>74</v>
      </c>
      <c r="AB9">
        <v>10</v>
      </c>
    </row>
    <row r="10" spans="1:28">
      <c r="A10" t="s">
        <v>39</v>
      </c>
      <c r="B10" t="s">
        <v>44</v>
      </c>
      <c r="C10" t="s">
        <v>24</v>
      </c>
      <c r="D10" t="s">
        <v>71</v>
      </c>
      <c r="F10" s="3">
        <v>42744</v>
      </c>
      <c r="G10" s="3" t="str">
        <f t="shared" si="0"/>
        <v>January</v>
      </c>
      <c r="H10" t="s">
        <v>8</v>
      </c>
      <c r="I10">
        <v>38.1</v>
      </c>
      <c r="J10">
        <v>1.18</v>
      </c>
      <c r="K10" t="str">
        <f t="shared" si="1"/>
        <v>Heavy</v>
      </c>
      <c r="L10">
        <v>20</v>
      </c>
      <c r="M10" t="str">
        <f t="shared" si="6"/>
        <v>Low</v>
      </c>
      <c r="N10" t="str">
        <f t="shared" si="2"/>
        <v>5</v>
      </c>
      <c r="O10" s="4">
        <v>0.3</v>
      </c>
      <c r="P10">
        <v>17</v>
      </c>
      <c r="Q10" s="5">
        <v>8</v>
      </c>
      <c r="R10" s="6">
        <f t="shared" si="7"/>
        <v>5.0999999999999996</v>
      </c>
      <c r="S10" t="str">
        <f t="shared" si="3"/>
        <v>0</v>
      </c>
      <c r="T10" s="8">
        <f t="shared" si="4"/>
        <v>5</v>
      </c>
      <c r="U10" s="4">
        <f t="shared" si="5"/>
        <v>5.0999999999999996</v>
      </c>
      <c r="Z10" t="s">
        <v>31</v>
      </c>
      <c r="AA10" t="s">
        <v>73</v>
      </c>
      <c r="AB10">
        <v>5</v>
      </c>
    </row>
    <row r="11" spans="1:28">
      <c r="A11" t="s">
        <v>5</v>
      </c>
      <c r="B11" t="s">
        <v>42</v>
      </c>
      <c r="C11" t="s">
        <v>22</v>
      </c>
      <c r="D11" t="s">
        <v>71</v>
      </c>
      <c r="F11" s="3">
        <v>42745</v>
      </c>
      <c r="G11" s="3" t="str">
        <f t="shared" si="0"/>
        <v>January</v>
      </c>
      <c r="H11" t="s">
        <v>9</v>
      </c>
      <c r="I11">
        <v>43.4</v>
      </c>
      <c r="J11">
        <v>1.05</v>
      </c>
      <c r="K11" t="str">
        <f t="shared" si="1"/>
        <v>Heavy</v>
      </c>
      <c r="L11">
        <v>33</v>
      </c>
      <c r="M11" t="str">
        <f t="shared" si="6"/>
        <v>Medium</v>
      </c>
      <c r="N11" t="str">
        <f t="shared" si="2"/>
        <v>5</v>
      </c>
      <c r="O11" s="4">
        <v>0.3</v>
      </c>
      <c r="P11">
        <v>18</v>
      </c>
      <c r="Q11" s="5">
        <v>8</v>
      </c>
      <c r="R11" s="6">
        <f t="shared" si="7"/>
        <v>5.3999999999999995</v>
      </c>
      <c r="S11" t="str">
        <f t="shared" si="3"/>
        <v>0</v>
      </c>
      <c r="T11" s="8">
        <f t="shared" si="4"/>
        <v>5</v>
      </c>
      <c r="U11" s="4">
        <f t="shared" si="5"/>
        <v>5.3999999999999995</v>
      </c>
    </row>
    <row r="12" spans="1:28">
      <c r="A12" t="s">
        <v>6</v>
      </c>
      <c r="B12" t="s">
        <v>44</v>
      </c>
      <c r="C12" t="s">
        <v>24</v>
      </c>
      <c r="D12" t="s">
        <v>71</v>
      </c>
      <c r="F12" s="3">
        <v>42746</v>
      </c>
      <c r="G12" s="3" t="str">
        <f t="shared" si="0"/>
        <v>January</v>
      </c>
      <c r="H12" t="s">
        <v>10</v>
      </c>
      <c r="I12">
        <v>32.6</v>
      </c>
      <c r="J12">
        <v>1.54</v>
      </c>
      <c r="K12" t="str">
        <f t="shared" si="1"/>
        <v>Heavy</v>
      </c>
      <c r="L12">
        <v>23</v>
      </c>
      <c r="M12" t="str">
        <f t="shared" si="6"/>
        <v>Low</v>
      </c>
      <c r="N12" t="str">
        <f t="shared" si="2"/>
        <v>5</v>
      </c>
      <c r="O12" s="4">
        <v>0.3</v>
      </c>
      <c r="P12">
        <v>12</v>
      </c>
      <c r="Q12" s="5">
        <v>8</v>
      </c>
      <c r="R12" s="6">
        <f t="shared" si="7"/>
        <v>3.5999999999999996</v>
      </c>
      <c r="S12" t="str">
        <f t="shared" si="3"/>
        <v>0</v>
      </c>
      <c r="T12" s="8">
        <f t="shared" si="4"/>
        <v>5</v>
      </c>
      <c r="U12" s="4">
        <f t="shared" si="5"/>
        <v>3.5999999999999996</v>
      </c>
    </row>
    <row r="13" spans="1:28">
      <c r="A13" t="s">
        <v>33</v>
      </c>
      <c r="B13" t="s">
        <v>42</v>
      </c>
      <c r="C13" t="s">
        <v>22</v>
      </c>
      <c r="D13" t="s">
        <v>71</v>
      </c>
      <c r="F13" s="3">
        <v>42747</v>
      </c>
      <c r="G13" s="3" t="str">
        <f t="shared" si="0"/>
        <v>January</v>
      </c>
      <c r="H13" t="s">
        <v>11</v>
      </c>
      <c r="I13">
        <v>38.200000000000003</v>
      </c>
      <c r="J13">
        <v>1.33</v>
      </c>
      <c r="K13" t="str">
        <f t="shared" si="1"/>
        <v>Heavy</v>
      </c>
      <c r="L13">
        <v>16</v>
      </c>
      <c r="M13" t="str">
        <f t="shared" si="6"/>
        <v>Low</v>
      </c>
      <c r="N13" t="str">
        <f t="shared" si="2"/>
        <v>5</v>
      </c>
      <c r="O13" s="4">
        <v>0.3</v>
      </c>
      <c r="P13">
        <v>14</v>
      </c>
      <c r="Q13" s="5">
        <v>8</v>
      </c>
      <c r="R13" s="6">
        <f t="shared" si="7"/>
        <v>4.2</v>
      </c>
      <c r="S13" t="str">
        <f t="shared" si="3"/>
        <v>0</v>
      </c>
      <c r="T13" s="8">
        <f t="shared" si="4"/>
        <v>5</v>
      </c>
      <c r="U13" s="4">
        <f t="shared" si="5"/>
        <v>4.2</v>
      </c>
    </row>
    <row r="14" spans="1:28">
      <c r="A14" t="s">
        <v>34</v>
      </c>
      <c r="B14" t="s">
        <v>42</v>
      </c>
      <c r="C14" t="s">
        <v>22</v>
      </c>
      <c r="D14" t="s">
        <v>71</v>
      </c>
      <c r="F14" s="3">
        <v>42748</v>
      </c>
      <c r="G14" s="3" t="str">
        <f t="shared" si="0"/>
        <v>January</v>
      </c>
      <c r="H14" t="s">
        <v>12</v>
      </c>
      <c r="I14">
        <v>37.5</v>
      </c>
      <c r="J14">
        <v>1.33</v>
      </c>
      <c r="K14" t="str">
        <f t="shared" si="1"/>
        <v>Heavy</v>
      </c>
      <c r="L14">
        <v>19</v>
      </c>
      <c r="M14" t="str">
        <f t="shared" si="6"/>
        <v>Low</v>
      </c>
      <c r="N14" t="str">
        <f t="shared" si="2"/>
        <v>5</v>
      </c>
      <c r="O14" s="4">
        <v>0.3</v>
      </c>
      <c r="P14">
        <v>15</v>
      </c>
      <c r="Q14" s="5">
        <v>8</v>
      </c>
      <c r="R14" s="6">
        <f t="shared" si="7"/>
        <v>4.5</v>
      </c>
      <c r="S14" t="str">
        <f t="shared" si="3"/>
        <v>0</v>
      </c>
      <c r="T14" s="8">
        <f t="shared" si="4"/>
        <v>5</v>
      </c>
      <c r="U14" s="4">
        <f t="shared" si="5"/>
        <v>4.5</v>
      </c>
    </row>
    <row r="15" spans="1:28">
      <c r="A15" t="s">
        <v>36</v>
      </c>
      <c r="B15" t="s">
        <v>44</v>
      </c>
      <c r="C15" t="s">
        <v>24</v>
      </c>
      <c r="D15" t="s">
        <v>71</v>
      </c>
      <c r="F15" s="3">
        <v>42749</v>
      </c>
      <c r="G15" s="3" t="str">
        <f t="shared" si="0"/>
        <v>January</v>
      </c>
      <c r="H15" t="s">
        <v>13</v>
      </c>
      <c r="I15">
        <v>44.1</v>
      </c>
      <c r="J15">
        <v>1.05</v>
      </c>
      <c r="K15" t="str">
        <f t="shared" si="1"/>
        <v>Heavy</v>
      </c>
      <c r="L15">
        <v>23</v>
      </c>
      <c r="M15" t="str">
        <f t="shared" si="6"/>
        <v>Low</v>
      </c>
      <c r="N15" t="str">
        <f t="shared" si="2"/>
        <v>5</v>
      </c>
      <c r="O15" s="4">
        <v>0.3</v>
      </c>
      <c r="P15">
        <v>17</v>
      </c>
      <c r="Q15" s="5">
        <v>8</v>
      </c>
      <c r="R15" s="6">
        <f t="shared" si="7"/>
        <v>5.0999999999999996</v>
      </c>
      <c r="S15" t="str">
        <f t="shared" si="3"/>
        <v>0</v>
      </c>
      <c r="T15" s="8">
        <f t="shared" si="4"/>
        <v>5</v>
      </c>
      <c r="U15" s="4">
        <f t="shared" si="5"/>
        <v>5.0999999999999996</v>
      </c>
    </row>
    <row r="16" spans="1:28">
      <c r="A16" t="s">
        <v>40</v>
      </c>
      <c r="B16" t="s">
        <v>44</v>
      </c>
      <c r="C16" t="s">
        <v>24</v>
      </c>
      <c r="D16" t="s">
        <v>71</v>
      </c>
      <c r="F16" s="3">
        <v>42750</v>
      </c>
      <c r="G16" s="3" t="str">
        <f t="shared" si="0"/>
        <v>January</v>
      </c>
      <c r="H16" t="s">
        <v>7</v>
      </c>
      <c r="I16">
        <v>43.4</v>
      </c>
      <c r="J16">
        <v>1.1100000000000001</v>
      </c>
      <c r="K16" t="str">
        <f t="shared" si="1"/>
        <v>Heavy</v>
      </c>
      <c r="L16">
        <v>33</v>
      </c>
      <c r="M16" t="str">
        <f t="shared" si="6"/>
        <v>Medium</v>
      </c>
      <c r="N16" t="str">
        <f t="shared" si="2"/>
        <v>5</v>
      </c>
      <c r="O16" s="4">
        <v>0.3</v>
      </c>
      <c r="P16">
        <v>18</v>
      </c>
      <c r="Q16" s="5">
        <v>8</v>
      </c>
      <c r="R16" s="6">
        <f t="shared" si="7"/>
        <v>5.3999999999999995</v>
      </c>
      <c r="S16" t="str">
        <f t="shared" si="3"/>
        <v>0</v>
      </c>
      <c r="T16" s="8">
        <f t="shared" si="4"/>
        <v>5</v>
      </c>
      <c r="U16" s="4">
        <f t="shared" si="5"/>
        <v>5.3999999999999995</v>
      </c>
    </row>
    <row r="17" spans="1:21">
      <c r="A17" t="s">
        <v>38</v>
      </c>
      <c r="B17" t="s">
        <v>43</v>
      </c>
      <c r="C17" t="s">
        <v>23</v>
      </c>
      <c r="D17" t="s">
        <v>71</v>
      </c>
      <c r="F17" s="3">
        <v>42751</v>
      </c>
      <c r="G17" s="3" t="str">
        <f t="shared" si="0"/>
        <v>January</v>
      </c>
      <c r="H17" t="s">
        <v>8</v>
      </c>
      <c r="I17">
        <v>30.6</v>
      </c>
      <c r="J17">
        <v>1.67</v>
      </c>
      <c r="K17" t="str">
        <f t="shared" si="1"/>
        <v>Heavy</v>
      </c>
      <c r="L17">
        <v>24</v>
      </c>
      <c r="M17" t="str">
        <f t="shared" si="6"/>
        <v>Low</v>
      </c>
      <c r="N17" t="str">
        <f t="shared" si="2"/>
        <v>5</v>
      </c>
      <c r="O17" s="4">
        <v>0.3</v>
      </c>
      <c r="P17">
        <v>12</v>
      </c>
      <c r="Q17" s="5">
        <v>8</v>
      </c>
      <c r="R17" s="6">
        <f t="shared" si="7"/>
        <v>3.5999999999999996</v>
      </c>
      <c r="S17" t="str">
        <f t="shared" si="3"/>
        <v>0</v>
      </c>
      <c r="T17" s="8">
        <f t="shared" si="4"/>
        <v>5</v>
      </c>
      <c r="U17" s="4">
        <f t="shared" si="5"/>
        <v>3.5999999999999996</v>
      </c>
    </row>
    <row r="18" spans="1:21">
      <c r="F18" s="3">
        <v>42752</v>
      </c>
      <c r="G18" s="3" t="str">
        <f t="shared" si="0"/>
        <v>January</v>
      </c>
      <c r="H18" t="s">
        <v>9</v>
      </c>
      <c r="I18">
        <v>32.200000000000003</v>
      </c>
      <c r="J18">
        <v>1.43</v>
      </c>
      <c r="K18" t="str">
        <f t="shared" si="1"/>
        <v>Heavy</v>
      </c>
      <c r="L18">
        <v>26</v>
      </c>
      <c r="M18" t="str">
        <f t="shared" si="6"/>
        <v>Medium</v>
      </c>
      <c r="N18" t="str">
        <f t="shared" si="2"/>
        <v>5</v>
      </c>
      <c r="O18" s="4">
        <v>0.3</v>
      </c>
      <c r="P18">
        <v>14</v>
      </c>
      <c r="Q18" s="5">
        <v>8</v>
      </c>
      <c r="R18" s="6">
        <f t="shared" si="7"/>
        <v>4.2</v>
      </c>
      <c r="S18" t="str">
        <f t="shared" si="3"/>
        <v>0</v>
      </c>
      <c r="T18" s="8">
        <f t="shared" si="4"/>
        <v>5</v>
      </c>
      <c r="U18" s="4">
        <f t="shared" si="5"/>
        <v>4.2</v>
      </c>
    </row>
    <row r="19" spans="1:21">
      <c r="F19" s="3">
        <v>42753</v>
      </c>
      <c r="G19" s="3" t="str">
        <f t="shared" si="0"/>
        <v>January</v>
      </c>
      <c r="H19" t="s">
        <v>10</v>
      </c>
      <c r="I19">
        <v>42.8</v>
      </c>
      <c r="J19">
        <v>1.18</v>
      </c>
      <c r="K19" t="str">
        <f t="shared" si="1"/>
        <v>Heavy</v>
      </c>
      <c r="L19">
        <v>33</v>
      </c>
      <c r="M19" t="str">
        <f t="shared" si="6"/>
        <v>Medium</v>
      </c>
      <c r="N19" t="str">
        <f t="shared" si="2"/>
        <v>5</v>
      </c>
      <c r="O19" s="4">
        <v>0.3</v>
      </c>
      <c r="P19">
        <v>16</v>
      </c>
      <c r="Q19" s="5">
        <v>8</v>
      </c>
      <c r="R19" s="6">
        <f t="shared" si="7"/>
        <v>4.8</v>
      </c>
      <c r="S19" t="str">
        <f t="shared" si="3"/>
        <v>0</v>
      </c>
      <c r="T19" s="8">
        <f t="shared" si="4"/>
        <v>5</v>
      </c>
      <c r="U19" s="4">
        <f t="shared" si="5"/>
        <v>4.8</v>
      </c>
    </row>
    <row r="20" spans="1:21">
      <c r="F20" s="3">
        <v>42754</v>
      </c>
      <c r="G20" s="3" t="str">
        <f t="shared" si="0"/>
        <v>January</v>
      </c>
      <c r="H20" t="s">
        <v>11</v>
      </c>
      <c r="I20">
        <v>43.1</v>
      </c>
      <c r="J20">
        <v>1.18</v>
      </c>
      <c r="K20" t="str">
        <f t="shared" si="1"/>
        <v>Heavy</v>
      </c>
      <c r="L20">
        <v>30</v>
      </c>
      <c r="M20" t="str">
        <f t="shared" si="6"/>
        <v>Medium</v>
      </c>
      <c r="N20" t="str">
        <f t="shared" si="2"/>
        <v>5</v>
      </c>
      <c r="O20" s="4">
        <v>0.3</v>
      </c>
      <c r="P20">
        <v>17</v>
      </c>
      <c r="Q20" s="5">
        <v>8</v>
      </c>
      <c r="R20" s="6">
        <f t="shared" si="7"/>
        <v>5.0999999999999996</v>
      </c>
      <c r="S20" t="str">
        <f t="shared" si="3"/>
        <v>0</v>
      </c>
      <c r="T20" s="8">
        <f t="shared" si="4"/>
        <v>5</v>
      </c>
      <c r="U20" s="4">
        <f t="shared" si="5"/>
        <v>5.0999999999999996</v>
      </c>
    </row>
    <row r="21" spans="1:21">
      <c r="F21" s="3">
        <v>42755</v>
      </c>
      <c r="G21" s="3" t="str">
        <f t="shared" si="0"/>
        <v>January</v>
      </c>
      <c r="H21" t="s">
        <v>12</v>
      </c>
      <c r="I21">
        <v>31.6</v>
      </c>
      <c r="J21">
        <v>1.43</v>
      </c>
      <c r="K21" t="str">
        <f t="shared" si="1"/>
        <v>Heavy</v>
      </c>
      <c r="L21">
        <v>20</v>
      </c>
      <c r="M21" t="str">
        <f t="shared" si="6"/>
        <v>Low</v>
      </c>
      <c r="N21" t="str">
        <f t="shared" si="2"/>
        <v>5</v>
      </c>
      <c r="O21" s="4">
        <v>0.3</v>
      </c>
      <c r="P21">
        <v>12</v>
      </c>
      <c r="Q21" s="5">
        <v>8</v>
      </c>
      <c r="R21" s="6">
        <f t="shared" si="7"/>
        <v>3.5999999999999996</v>
      </c>
      <c r="S21" t="str">
        <f t="shared" si="3"/>
        <v>0</v>
      </c>
      <c r="T21" s="8">
        <f t="shared" si="4"/>
        <v>5</v>
      </c>
      <c r="U21" s="4">
        <f t="shared" si="5"/>
        <v>3.5999999999999996</v>
      </c>
    </row>
    <row r="22" spans="1:21">
      <c r="F22" s="3">
        <v>42756</v>
      </c>
      <c r="G22" s="3" t="str">
        <f t="shared" si="0"/>
        <v>January</v>
      </c>
      <c r="H22" t="s">
        <v>13</v>
      </c>
      <c r="I22">
        <v>36.200000000000003</v>
      </c>
      <c r="J22">
        <v>1.25</v>
      </c>
      <c r="K22" t="str">
        <f t="shared" si="1"/>
        <v>Heavy</v>
      </c>
      <c r="L22">
        <v>16</v>
      </c>
      <c r="M22" t="str">
        <f t="shared" si="6"/>
        <v>Low</v>
      </c>
      <c r="N22" t="str">
        <f t="shared" si="2"/>
        <v>5</v>
      </c>
      <c r="O22" s="4">
        <v>0.3</v>
      </c>
      <c r="P22">
        <v>14</v>
      </c>
      <c r="Q22" s="5">
        <v>8</v>
      </c>
      <c r="R22" s="6">
        <f t="shared" si="7"/>
        <v>4.2</v>
      </c>
      <c r="S22" t="str">
        <f t="shared" si="3"/>
        <v>0</v>
      </c>
      <c r="T22" s="8">
        <f t="shared" si="4"/>
        <v>5</v>
      </c>
      <c r="U22" s="4">
        <f t="shared" si="5"/>
        <v>4.2</v>
      </c>
    </row>
    <row r="23" spans="1:21">
      <c r="F23" s="3">
        <v>42757</v>
      </c>
      <c r="G23" s="3" t="str">
        <f t="shared" si="0"/>
        <v>January</v>
      </c>
      <c r="H23" t="s">
        <v>7</v>
      </c>
      <c r="I23">
        <v>40.799999999999997</v>
      </c>
      <c r="J23">
        <v>1.1100000000000001</v>
      </c>
      <c r="K23" t="str">
        <f t="shared" si="1"/>
        <v>Heavy</v>
      </c>
      <c r="L23">
        <v>19</v>
      </c>
      <c r="M23" t="str">
        <f t="shared" si="6"/>
        <v>Low</v>
      </c>
      <c r="N23" t="str">
        <f t="shared" si="2"/>
        <v>5</v>
      </c>
      <c r="O23" s="4">
        <v>0.3</v>
      </c>
      <c r="P23">
        <v>16</v>
      </c>
      <c r="Q23" s="5">
        <v>8</v>
      </c>
      <c r="R23" s="6">
        <f t="shared" si="7"/>
        <v>4.8</v>
      </c>
      <c r="S23" t="str">
        <f t="shared" si="3"/>
        <v>0</v>
      </c>
      <c r="T23" s="8">
        <f t="shared" si="4"/>
        <v>5</v>
      </c>
      <c r="U23" s="4">
        <f t="shared" si="5"/>
        <v>4.8</v>
      </c>
    </row>
    <row r="24" spans="1:21">
      <c r="F24" s="3">
        <v>42758</v>
      </c>
      <c r="G24" s="3" t="str">
        <f t="shared" si="0"/>
        <v>January</v>
      </c>
      <c r="H24" t="s">
        <v>8</v>
      </c>
      <c r="I24">
        <v>38.1</v>
      </c>
      <c r="J24">
        <v>1.05</v>
      </c>
      <c r="K24" t="str">
        <f t="shared" si="1"/>
        <v>Heavy</v>
      </c>
      <c r="L24">
        <v>21</v>
      </c>
      <c r="M24" t="str">
        <f t="shared" si="6"/>
        <v>Low</v>
      </c>
      <c r="N24" t="str">
        <f t="shared" si="2"/>
        <v>5</v>
      </c>
      <c r="O24" s="4">
        <v>0.3</v>
      </c>
      <c r="P24">
        <v>17</v>
      </c>
      <c r="Q24" s="5">
        <v>8</v>
      </c>
      <c r="R24" s="6">
        <f t="shared" si="7"/>
        <v>5.0999999999999996</v>
      </c>
      <c r="S24" t="str">
        <f t="shared" si="3"/>
        <v>0</v>
      </c>
      <c r="T24" s="8">
        <f t="shared" si="4"/>
        <v>5</v>
      </c>
      <c r="U24" s="4">
        <f t="shared" si="5"/>
        <v>5.0999999999999996</v>
      </c>
    </row>
    <row r="25" spans="1:21">
      <c r="F25" s="3">
        <v>42759</v>
      </c>
      <c r="G25" s="3" t="str">
        <f t="shared" si="0"/>
        <v>January</v>
      </c>
      <c r="H25" t="s">
        <v>9</v>
      </c>
      <c r="I25">
        <v>28.6</v>
      </c>
      <c r="J25">
        <v>1.54</v>
      </c>
      <c r="K25" t="str">
        <f t="shared" si="1"/>
        <v>Heavy</v>
      </c>
      <c r="L25">
        <v>20</v>
      </c>
      <c r="M25" t="str">
        <f t="shared" si="6"/>
        <v>Low</v>
      </c>
      <c r="N25" t="str">
        <f t="shared" si="2"/>
        <v>5</v>
      </c>
      <c r="O25" s="4">
        <v>0.3</v>
      </c>
      <c r="P25">
        <v>12</v>
      </c>
      <c r="Q25" s="5">
        <v>8</v>
      </c>
      <c r="R25" s="6">
        <f t="shared" si="7"/>
        <v>3.5999999999999996</v>
      </c>
      <c r="S25" t="str">
        <f t="shared" si="3"/>
        <v>0</v>
      </c>
      <c r="T25" s="8">
        <f t="shared" si="4"/>
        <v>5</v>
      </c>
      <c r="U25" s="4">
        <f t="shared" si="5"/>
        <v>3.5999999999999996</v>
      </c>
    </row>
    <row r="26" spans="1:21">
      <c r="F26" s="3">
        <v>42760</v>
      </c>
      <c r="G26" s="3" t="str">
        <f t="shared" si="0"/>
        <v>January</v>
      </c>
      <c r="H26" t="s">
        <v>10</v>
      </c>
      <c r="I26">
        <v>32.200000000000003</v>
      </c>
      <c r="J26">
        <v>1.25</v>
      </c>
      <c r="K26" t="str">
        <f t="shared" si="1"/>
        <v>Heavy</v>
      </c>
      <c r="L26">
        <v>24</v>
      </c>
      <c r="M26" t="str">
        <f t="shared" si="6"/>
        <v>Low</v>
      </c>
      <c r="N26" t="str">
        <f t="shared" si="2"/>
        <v>5</v>
      </c>
      <c r="O26" s="4">
        <v>0.3</v>
      </c>
      <c r="P26">
        <v>14</v>
      </c>
      <c r="Q26" s="5">
        <v>8</v>
      </c>
      <c r="R26" s="6">
        <f t="shared" si="7"/>
        <v>4.2</v>
      </c>
      <c r="S26" t="str">
        <f t="shared" si="3"/>
        <v>0</v>
      </c>
      <c r="T26" s="8">
        <f t="shared" si="4"/>
        <v>5</v>
      </c>
      <c r="U26" s="4">
        <f t="shared" si="5"/>
        <v>4.2</v>
      </c>
    </row>
    <row r="27" spans="1:21">
      <c r="F27" s="3">
        <v>42761</v>
      </c>
      <c r="G27" s="3" t="str">
        <f t="shared" si="0"/>
        <v>January</v>
      </c>
      <c r="H27" t="s">
        <v>11</v>
      </c>
      <c r="I27">
        <v>35.799999999999997</v>
      </c>
      <c r="J27">
        <v>1.25</v>
      </c>
      <c r="K27" t="str">
        <f t="shared" si="1"/>
        <v>Heavy</v>
      </c>
      <c r="L27">
        <v>18</v>
      </c>
      <c r="M27" t="str">
        <f t="shared" si="6"/>
        <v>Low</v>
      </c>
      <c r="N27" t="str">
        <f t="shared" si="2"/>
        <v>5</v>
      </c>
      <c r="O27" s="4">
        <v>0.3</v>
      </c>
      <c r="P27">
        <v>16</v>
      </c>
      <c r="Q27" s="5">
        <v>8</v>
      </c>
      <c r="R27" s="6">
        <f t="shared" si="7"/>
        <v>4.8</v>
      </c>
      <c r="S27" t="str">
        <f t="shared" si="3"/>
        <v>0</v>
      </c>
      <c r="T27" s="8">
        <f t="shared" si="4"/>
        <v>5</v>
      </c>
      <c r="U27" s="4">
        <f t="shared" si="5"/>
        <v>4.8</v>
      </c>
    </row>
    <row r="28" spans="1:21">
      <c r="F28" s="3">
        <v>42762</v>
      </c>
      <c r="G28" s="3" t="str">
        <f t="shared" si="0"/>
        <v>January</v>
      </c>
      <c r="H28" t="s">
        <v>12</v>
      </c>
      <c r="I28">
        <v>42.1</v>
      </c>
      <c r="J28">
        <v>1.05</v>
      </c>
      <c r="K28" t="str">
        <f t="shared" si="1"/>
        <v>Heavy</v>
      </c>
      <c r="L28">
        <v>22</v>
      </c>
      <c r="M28" t="str">
        <f t="shared" si="6"/>
        <v>Low</v>
      </c>
      <c r="N28" t="str">
        <f t="shared" si="2"/>
        <v>5</v>
      </c>
      <c r="O28" s="4">
        <v>0.3</v>
      </c>
      <c r="P28">
        <v>17</v>
      </c>
      <c r="Q28" s="5">
        <v>8</v>
      </c>
      <c r="R28" s="6">
        <f t="shared" si="7"/>
        <v>5.0999999999999996</v>
      </c>
      <c r="S28" t="str">
        <f t="shared" si="3"/>
        <v>0</v>
      </c>
      <c r="T28" s="8">
        <f t="shared" si="4"/>
        <v>5</v>
      </c>
      <c r="U28" s="4">
        <f t="shared" si="5"/>
        <v>5.0999999999999996</v>
      </c>
    </row>
    <row r="29" spans="1:21">
      <c r="F29" s="3">
        <v>42763</v>
      </c>
      <c r="G29" s="3" t="str">
        <f t="shared" si="0"/>
        <v>January</v>
      </c>
      <c r="H29" t="s">
        <v>13</v>
      </c>
      <c r="I29">
        <v>34.9</v>
      </c>
      <c r="J29">
        <v>1.33</v>
      </c>
      <c r="K29" t="str">
        <f t="shared" si="1"/>
        <v>Heavy</v>
      </c>
      <c r="L29">
        <v>15</v>
      </c>
      <c r="M29" t="str">
        <f t="shared" si="6"/>
        <v>Low</v>
      </c>
      <c r="N29" t="str">
        <f t="shared" si="2"/>
        <v>5</v>
      </c>
      <c r="O29" s="4">
        <v>0.3</v>
      </c>
      <c r="P29">
        <v>13</v>
      </c>
      <c r="Q29" s="5">
        <v>8</v>
      </c>
      <c r="R29" s="6">
        <f t="shared" si="7"/>
        <v>3.9</v>
      </c>
      <c r="S29" t="str">
        <f t="shared" si="3"/>
        <v>0</v>
      </c>
      <c r="T29" s="8">
        <f t="shared" si="4"/>
        <v>5</v>
      </c>
      <c r="U29" s="4">
        <f t="shared" si="5"/>
        <v>3.9</v>
      </c>
    </row>
    <row r="30" spans="1:21">
      <c r="F30" s="3">
        <v>42764</v>
      </c>
      <c r="G30" s="3" t="str">
        <f t="shared" si="0"/>
        <v>January</v>
      </c>
      <c r="H30" t="s">
        <v>7</v>
      </c>
      <c r="I30">
        <v>35.200000000000003</v>
      </c>
      <c r="J30">
        <v>1.33</v>
      </c>
      <c r="K30" t="str">
        <f t="shared" si="1"/>
        <v>Heavy</v>
      </c>
      <c r="L30">
        <v>27</v>
      </c>
      <c r="M30" t="str">
        <f t="shared" si="6"/>
        <v>Medium</v>
      </c>
      <c r="N30" t="str">
        <f t="shared" si="2"/>
        <v>5</v>
      </c>
      <c r="O30" s="4">
        <v>0.3</v>
      </c>
      <c r="P30">
        <v>14</v>
      </c>
      <c r="Q30" s="5">
        <v>8</v>
      </c>
      <c r="R30" s="6">
        <f t="shared" si="7"/>
        <v>4.2</v>
      </c>
      <c r="S30" t="str">
        <f t="shared" si="3"/>
        <v>0</v>
      </c>
      <c r="T30" s="8">
        <f t="shared" si="4"/>
        <v>5</v>
      </c>
      <c r="U30" s="4">
        <f t="shared" si="5"/>
        <v>4.2</v>
      </c>
    </row>
    <row r="31" spans="1:21">
      <c r="F31" s="3">
        <v>42765</v>
      </c>
      <c r="G31" s="3" t="str">
        <f t="shared" si="0"/>
        <v>January</v>
      </c>
      <c r="H31" t="s">
        <v>8</v>
      </c>
      <c r="I31">
        <v>41.1</v>
      </c>
      <c r="J31">
        <v>1.05</v>
      </c>
      <c r="K31" t="str">
        <f t="shared" si="1"/>
        <v>Heavy</v>
      </c>
      <c r="L31">
        <v>20</v>
      </c>
      <c r="M31" t="str">
        <f t="shared" si="6"/>
        <v>Low</v>
      </c>
      <c r="N31" t="str">
        <f t="shared" si="2"/>
        <v>5</v>
      </c>
      <c r="O31" s="4">
        <v>0.3</v>
      </c>
      <c r="P31">
        <v>17</v>
      </c>
      <c r="Q31" s="5">
        <v>8</v>
      </c>
      <c r="R31" s="6">
        <f t="shared" si="7"/>
        <v>5.0999999999999996</v>
      </c>
      <c r="S31" t="str">
        <f t="shared" si="3"/>
        <v>0</v>
      </c>
      <c r="T31" s="8">
        <f t="shared" si="4"/>
        <v>5</v>
      </c>
      <c r="U31" s="4">
        <f t="shared" si="5"/>
        <v>5.0999999999999996</v>
      </c>
    </row>
    <row r="32" spans="1:21">
      <c r="F32" s="3">
        <v>42766</v>
      </c>
      <c r="G32" s="3" t="str">
        <f t="shared" si="0"/>
        <v>January</v>
      </c>
      <c r="H32" t="s">
        <v>9</v>
      </c>
      <c r="I32">
        <v>40.4</v>
      </c>
      <c r="J32">
        <v>1.05</v>
      </c>
      <c r="K32" t="str">
        <f t="shared" si="1"/>
        <v>Heavy</v>
      </c>
      <c r="L32">
        <v>37</v>
      </c>
      <c r="M32" t="str">
        <f t="shared" si="6"/>
        <v>Medium</v>
      </c>
      <c r="N32" t="str">
        <f t="shared" si="2"/>
        <v>10</v>
      </c>
      <c r="O32" s="4">
        <v>0.3</v>
      </c>
      <c r="P32">
        <v>18</v>
      </c>
      <c r="Q32" s="5">
        <v>8</v>
      </c>
      <c r="R32" s="6">
        <f t="shared" si="7"/>
        <v>5.3999999999999995</v>
      </c>
      <c r="S32" t="str">
        <f t="shared" si="3"/>
        <v>0</v>
      </c>
      <c r="T32" s="8">
        <f t="shared" si="4"/>
        <v>10</v>
      </c>
      <c r="U32" s="4">
        <f t="shared" si="5"/>
        <v>5.3999999999999995</v>
      </c>
    </row>
    <row r="33" spans="6:21">
      <c r="F33" s="3">
        <v>42767</v>
      </c>
      <c r="G33" s="3" t="str">
        <f t="shared" si="0"/>
        <v>February</v>
      </c>
      <c r="H33" t="s">
        <v>10</v>
      </c>
      <c r="I33">
        <v>42.4</v>
      </c>
      <c r="J33">
        <v>1</v>
      </c>
      <c r="K33" t="str">
        <f t="shared" si="1"/>
        <v>Medium</v>
      </c>
      <c r="L33">
        <v>35</v>
      </c>
      <c r="M33" t="str">
        <f t="shared" si="6"/>
        <v>Medium</v>
      </c>
      <c r="N33" t="str">
        <f t="shared" si="2"/>
        <v>5</v>
      </c>
      <c r="O33" s="4">
        <v>0.3</v>
      </c>
      <c r="P33">
        <v>18</v>
      </c>
      <c r="Q33" s="5">
        <v>8</v>
      </c>
      <c r="R33" s="6">
        <f t="shared" si="7"/>
        <v>5.3999999999999995</v>
      </c>
      <c r="S33" t="str">
        <f t="shared" si="3"/>
        <v>0</v>
      </c>
      <c r="T33" s="8">
        <f t="shared" si="4"/>
        <v>5</v>
      </c>
      <c r="U33" s="4">
        <f t="shared" si="5"/>
        <v>5.3999999999999995</v>
      </c>
    </row>
    <row r="34" spans="6:21">
      <c r="F34" s="3">
        <v>42768</v>
      </c>
      <c r="G34" s="3" t="str">
        <f t="shared" si="0"/>
        <v>February</v>
      </c>
      <c r="H34" t="s">
        <v>11</v>
      </c>
      <c r="I34">
        <v>52</v>
      </c>
      <c r="J34">
        <v>1</v>
      </c>
      <c r="K34" t="str">
        <f t="shared" si="1"/>
        <v>Medium</v>
      </c>
      <c r="L34">
        <v>22</v>
      </c>
      <c r="M34" t="str">
        <f t="shared" si="6"/>
        <v>Low</v>
      </c>
      <c r="N34" t="str">
        <f t="shared" si="2"/>
        <v>5</v>
      </c>
      <c r="O34" s="4">
        <v>0.3</v>
      </c>
      <c r="P34">
        <v>20</v>
      </c>
      <c r="Q34" s="5">
        <v>8</v>
      </c>
      <c r="R34" s="6">
        <f t="shared" si="7"/>
        <v>6</v>
      </c>
      <c r="S34" t="str">
        <f t="shared" si="3"/>
        <v>0</v>
      </c>
      <c r="T34" s="8">
        <f t="shared" si="4"/>
        <v>5</v>
      </c>
      <c r="U34" s="4">
        <f t="shared" si="5"/>
        <v>6</v>
      </c>
    </row>
    <row r="35" spans="6:21">
      <c r="F35" s="3">
        <v>42769</v>
      </c>
      <c r="G35" s="3" t="str">
        <f t="shared" si="0"/>
        <v>February</v>
      </c>
      <c r="H35" t="s">
        <v>12</v>
      </c>
      <c r="I35">
        <v>50.3</v>
      </c>
      <c r="J35">
        <v>0.87</v>
      </c>
      <c r="K35" t="str">
        <f t="shared" si="1"/>
        <v>Medium</v>
      </c>
      <c r="L35">
        <v>25</v>
      </c>
      <c r="M35" t="str">
        <f t="shared" si="6"/>
        <v>Low</v>
      </c>
      <c r="N35" t="str">
        <f t="shared" si="2"/>
        <v>5</v>
      </c>
      <c r="O35" s="4">
        <v>0.3</v>
      </c>
      <c r="P35">
        <v>21</v>
      </c>
      <c r="Q35" s="5">
        <v>8</v>
      </c>
      <c r="R35" s="6">
        <f t="shared" si="7"/>
        <v>6.3</v>
      </c>
      <c r="S35" t="str">
        <f t="shared" si="3"/>
        <v>0</v>
      </c>
      <c r="T35" s="8">
        <f t="shared" si="4"/>
        <v>5</v>
      </c>
      <c r="U35" s="4">
        <f t="shared" si="5"/>
        <v>6.3</v>
      </c>
    </row>
    <row r="36" spans="6:21">
      <c r="F36" s="3">
        <v>42770</v>
      </c>
      <c r="G36" s="3" t="str">
        <f t="shared" si="0"/>
        <v>February</v>
      </c>
      <c r="H36" t="s">
        <v>13</v>
      </c>
      <c r="I36">
        <v>56.6</v>
      </c>
      <c r="J36">
        <v>0.83</v>
      </c>
      <c r="K36" t="str">
        <f t="shared" si="1"/>
        <v>Medium</v>
      </c>
      <c r="L36">
        <v>46</v>
      </c>
      <c r="M36" t="str">
        <f t="shared" si="6"/>
        <v>Medium</v>
      </c>
      <c r="N36" t="str">
        <f t="shared" si="2"/>
        <v>10</v>
      </c>
      <c r="O36" s="4">
        <v>0.3</v>
      </c>
      <c r="P36">
        <v>22</v>
      </c>
      <c r="Q36" s="5">
        <v>8</v>
      </c>
      <c r="R36" s="6">
        <f t="shared" si="7"/>
        <v>6.6</v>
      </c>
      <c r="S36" t="str">
        <f t="shared" si="3"/>
        <v>0</v>
      </c>
      <c r="T36" s="8">
        <f t="shared" si="4"/>
        <v>10</v>
      </c>
      <c r="U36" s="4">
        <f t="shared" si="5"/>
        <v>6.6</v>
      </c>
    </row>
    <row r="37" spans="6:21">
      <c r="F37" s="3">
        <v>42771</v>
      </c>
      <c r="G37" s="3" t="str">
        <f t="shared" si="0"/>
        <v>February</v>
      </c>
      <c r="H37" t="s">
        <v>7</v>
      </c>
      <c r="I37">
        <v>45.4</v>
      </c>
      <c r="J37">
        <v>1.1100000000000001</v>
      </c>
      <c r="K37" t="str">
        <f t="shared" si="1"/>
        <v>Heavy</v>
      </c>
      <c r="L37">
        <v>32</v>
      </c>
      <c r="M37" t="str">
        <f t="shared" si="6"/>
        <v>Medium</v>
      </c>
      <c r="N37" t="str">
        <f t="shared" si="2"/>
        <v>5</v>
      </c>
      <c r="O37" s="4">
        <v>0.3</v>
      </c>
      <c r="P37">
        <v>18</v>
      </c>
      <c r="Q37" s="5">
        <v>8</v>
      </c>
      <c r="R37" s="6">
        <f t="shared" si="7"/>
        <v>5.3999999999999995</v>
      </c>
      <c r="S37" t="str">
        <f t="shared" si="3"/>
        <v>0</v>
      </c>
      <c r="T37" s="8">
        <f t="shared" si="4"/>
        <v>5</v>
      </c>
      <c r="U37" s="4">
        <f t="shared" si="5"/>
        <v>5.3999999999999995</v>
      </c>
    </row>
    <row r="38" spans="6:21">
      <c r="F38" s="3">
        <v>42772</v>
      </c>
      <c r="G38" s="3" t="str">
        <f t="shared" si="0"/>
        <v>February</v>
      </c>
      <c r="H38" t="s">
        <v>8</v>
      </c>
      <c r="I38">
        <v>45</v>
      </c>
      <c r="J38">
        <v>0.95</v>
      </c>
      <c r="K38" t="str">
        <f t="shared" si="1"/>
        <v>Medium</v>
      </c>
      <c r="L38">
        <v>28</v>
      </c>
      <c r="M38" t="str">
        <f t="shared" si="6"/>
        <v>Medium</v>
      </c>
      <c r="N38" t="str">
        <f t="shared" si="2"/>
        <v>5</v>
      </c>
      <c r="O38" s="4">
        <v>0.3</v>
      </c>
      <c r="P38">
        <v>20</v>
      </c>
      <c r="Q38" s="5">
        <v>8</v>
      </c>
      <c r="R38" s="6">
        <f t="shared" si="7"/>
        <v>6</v>
      </c>
      <c r="S38" t="str">
        <f t="shared" si="3"/>
        <v>0</v>
      </c>
      <c r="T38" s="8">
        <f t="shared" si="4"/>
        <v>5</v>
      </c>
      <c r="U38" s="4">
        <f t="shared" si="5"/>
        <v>6</v>
      </c>
    </row>
    <row r="39" spans="6:21">
      <c r="F39" s="3">
        <v>42773</v>
      </c>
      <c r="G39" s="3" t="str">
        <f t="shared" si="0"/>
        <v>February</v>
      </c>
      <c r="H39" t="s">
        <v>9</v>
      </c>
      <c r="I39">
        <v>52.3</v>
      </c>
      <c r="J39">
        <v>0.87</v>
      </c>
      <c r="K39" t="str">
        <f t="shared" si="1"/>
        <v>Medium</v>
      </c>
      <c r="L39">
        <v>39</v>
      </c>
      <c r="M39" t="str">
        <f t="shared" si="6"/>
        <v>Medium</v>
      </c>
      <c r="N39" t="str">
        <f t="shared" si="2"/>
        <v>10</v>
      </c>
      <c r="O39" s="4">
        <v>0.3</v>
      </c>
      <c r="P39">
        <v>21</v>
      </c>
      <c r="Q39" s="5">
        <v>8</v>
      </c>
      <c r="R39" s="6">
        <f t="shared" si="7"/>
        <v>6.3</v>
      </c>
      <c r="S39" t="str">
        <f t="shared" si="3"/>
        <v>0</v>
      </c>
      <c r="T39" s="8">
        <f t="shared" si="4"/>
        <v>10</v>
      </c>
      <c r="U39" s="4">
        <f t="shared" si="5"/>
        <v>6.3</v>
      </c>
    </row>
    <row r="40" spans="6:21">
      <c r="F40" s="3">
        <v>42774</v>
      </c>
      <c r="G40" s="3" t="str">
        <f t="shared" si="0"/>
        <v>February</v>
      </c>
      <c r="H40" t="s">
        <v>10</v>
      </c>
      <c r="I40">
        <v>52.6</v>
      </c>
      <c r="J40">
        <v>0.87</v>
      </c>
      <c r="K40" t="str">
        <f t="shared" si="1"/>
        <v>Medium</v>
      </c>
      <c r="L40">
        <v>31</v>
      </c>
      <c r="M40" t="str">
        <f t="shared" si="6"/>
        <v>Medium</v>
      </c>
      <c r="N40" t="str">
        <f t="shared" si="2"/>
        <v>5</v>
      </c>
      <c r="O40" s="4">
        <v>0.3</v>
      </c>
      <c r="P40">
        <v>22</v>
      </c>
      <c r="Q40" s="5">
        <v>8</v>
      </c>
      <c r="R40" s="6">
        <f t="shared" si="7"/>
        <v>6.6</v>
      </c>
      <c r="S40" t="str">
        <f t="shared" si="3"/>
        <v>0</v>
      </c>
      <c r="T40" s="8">
        <f t="shared" si="4"/>
        <v>5</v>
      </c>
      <c r="U40" s="4">
        <f t="shared" si="5"/>
        <v>6.6</v>
      </c>
    </row>
    <row r="41" spans="6:21">
      <c r="F41" s="3">
        <v>42775</v>
      </c>
      <c r="G41" s="3" t="str">
        <f t="shared" si="0"/>
        <v>February</v>
      </c>
      <c r="H41" t="s">
        <v>11</v>
      </c>
      <c r="I41">
        <v>42.7</v>
      </c>
      <c r="J41">
        <v>1</v>
      </c>
      <c r="K41" t="str">
        <f t="shared" si="1"/>
        <v>Medium</v>
      </c>
      <c r="L41">
        <v>39</v>
      </c>
      <c r="M41" t="str">
        <f t="shared" si="6"/>
        <v>Medium</v>
      </c>
      <c r="N41" t="str">
        <f t="shared" si="2"/>
        <v>10</v>
      </c>
      <c r="O41" s="4">
        <v>0.3</v>
      </c>
      <c r="P41">
        <v>19</v>
      </c>
      <c r="Q41" s="5">
        <v>8</v>
      </c>
      <c r="R41" s="6">
        <f t="shared" si="7"/>
        <v>5.7</v>
      </c>
      <c r="S41" t="str">
        <f t="shared" si="3"/>
        <v>0</v>
      </c>
      <c r="T41" s="8">
        <f t="shared" si="4"/>
        <v>10</v>
      </c>
      <c r="U41" s="4">
        <f t="shared" si="5"/>
        <v>5.7</v>
      </c>
    </row>
    <row r="42" spans="6:21">
      <c r="F42" s="3">
        <v>42776</v>
      </c>
      <c r="G42" s="3" t="str">
        <f t="shared" si="0"/>
        <v>February</v>
      </c>
      <c r="H42" t="s">
        <v>12</v>
      </c>
      <c r="I42">
        <v>50</v>
      </c>
      <c r="J42">
        <v>0.91</v>
      </c>
      <c r="K42" t="str">
        <f t="shared" si="1"/>
        <v>Medium</v>
      </c>
      <c r="L42">
        <v>40</v>
      </c>
      <c r="M42" t="str">
        <f t="shared" si="6"/>
        <v>Medium</v>
      </c>
      <c r="N42" t="str">
        <f t="shared" si="2"/>
        <v>10</v>
      </c>
      <c r="O42" s="4">
        <v>0.3</v>
      </c>
      <c r="P42">
        <v>20</v>
      </c>
      <c r="Q42" s="5">
        <v>8</v>
      </c>
      <c r="R42" s="6">
        <f t="shared" si="7"/>
        <v>6</v>
      </c>
      <c r="S42" t="str">
        <f t="shared" si="3"/>
        <v>0</v>
      </c>
      <c r="T42" s="8">
        <f t="shared" si="4"/>
        <v>10</v>
      </c>
      <c r="U42" s="4">
        <f t="shared" si="5"/>
        <v>6</v>
      </c>
    </row>
    <row r="43" spans="6:21">
      <c r="F43" s="3">
        <v>42777</v>
      </c>
      <c r="G43" s="3" t="str">
        <f t="shared" si="0"/>
        <v>February</v>
      </c>
      <c r="H43" t="s">
        <v>13</v>
      </c>
      <c r="I43">
        <v>51.3</v>
      </c>
      <c r="J43">
        <v>0.91</v>
      </c>
      <c r="K43" t="str">
        <f t="shared" si="1"/>
        <v>Medium</v>
      </c>
      <c r="L43">
        <v>35</v>
      </c>
      <c r="M43" t="str">
        <f t="shared" si="6"/>
        <v>Medium</v>
      </c>
      <c r="N43" t="str">
        <f t="shared" si="2"/>
        <v>5</v>
      </c>
      <c r="O43" s="4">
        <v>0.3</v>
      </c>
      <c r="P43">
        <v>21</v>
      </c>
      <c r="Q43" s="5">
        <v>8</v>
      </c>
      <c r="R43" s="6">
        <f t="shared" si="7"/>
        <v>6.3</v>
      </c>
      <c r="S43" t="str">
        <f t="shared" si="3"/>
        <v>0</v>
      </c>
      <c r="T43" s="8">
        <f t="shared" si="4"/>
        <v>5</v>
      </c>
      <c r="U43" s="4">
        <f t="shared" si="5"/>
        <v>6.3</v>
      </c>
    </row>
    <row r="44" spans="6:21">
      <c r="F44" s="3">
        <v>42778</v>
      </c>
      <c r="G44" s="3" t="str">
        <f t="shared" si="0"/>
        <v>February</v>
      </c>
      <c r="H44" t="s">
        <v>7</v>
      </c>
      <c r="I44">
        <v>55.6</v>
      </c>
      <c r="J44">
        <v>0.83</v>
      </c>
      <c r="K44" t="str">
        <f t="shared" si="1"/>
        <v>Medium</v>
      </c>
      <c r="L44">
        <v>41</v>
      </c>
      <c r="M44" t="str">
        <f t="shared" si="6"/>
        <v>Medium</v>
      </c>
      <c r="N44" t="str">
        <f t="shared" si="2"/>
        <v>10</v>
      </c>
      <c r="O44" s="4">
        <v>0.3</v>
      </c>
      <c r="P44">
        <v>22</v>
      </c>
      <c r="Q44" s="5">
        <v>8</v>
      </c>
      <c r="R44" s="6">
        <f t="shared" si="7"/>
        <v>6.6</v>
      </c>
      <c r="S44" t="str">
        <f t="shared" si="3"/>
        <v>0</v>
      </c>
      <c r="T44" s="8">
        <f t="shared" si="4"/>
        <v>10</v>
      </c>
      <c r="U44" s="4">
        <f t="shared" si="5"/>
        <v>6.6</v>
      </c>
    </row>
    <row r="45" spans="6:21">
      <c r="F45" s="3">
        <v>42779</v>
      </c>
      <c r="G45" s="3" t="str">
        <f t="shared" si="0"/>
        <v>February</v>
      </c>
      <c r="H45" t="s">
        <v>8</v>
      </c>
      <c r="I45">
        <v>46.4</v>
      </c>
      <c r="J45">
        <v>1.1100000000000001</v>
      </c>
      <c r="K45" t="str">
        <f t="shared" si="1"/>
        <v>Heavy</v>
      </c>
      <c r="L45">
        <v>34</v>
      </c>
      <c r="M45" t="str">
        <f t="shared" si="6"/>
        <v>Medium</v>
      </c>
      <c r="N45" t="str">
        <f t="shared" si="2"/>
        <v>5</v>
      </c>
      <c r="O45" s="4">
        <v>0.3</v>
      </c>
      <c r="P45">
        <v>18</v>
      </c>
      <c r="Q45" s="5">
        <v>8</v>
      </c>
      <c r="R45" s="6">
        <f t="shared" si="7"/>
        <v>5.3999999999999995</v>
      </c>
      <c r="S45" t="str">
        <f t="shared" si="3"/>
        <v>0</v>
      </c>
      <c r="T45" s="8">
        <f t="shared" si="4"/>
        <v>5</v>
      </c>
      <c r="U45" s="4">
        <f t="shared" si="5"/>
        <v>5.3999999999999995</v>
      </c>
    </row>
    <row r="46" spans="6:21">
      <c r="F46" s="3">
        <v>42780</v>
      </c>
      <c r="G46" s="3" t="str">
        <f t="shared" si="0"/>
        <v>February</v>
      </c>
      <c r="H46" t="s">
        <v>9</v>
      </c>
      <c r="I46">
        <v>47.7</v>
      </c>
      <c r="J46">
        <v>0.95</v>
      </c>
      <c r="K46" t="str">
        <f t="shared" si="1"/>
        <v>Medium</v>
      </c>
      <c r="L46">
        <v>35</v>
      </c>
      <c r="M46" t="str">
        <f t="shared" si="6"/>
        <v>Medium</v>
      </c>
      <c r="N46" t="str">
        <f t="shared" si="2"/>
        <v>5</v>
      </c>
      <c r="O46" s="4">
        <v>0.3</v>
      </c>
      <c r="P46">
        <v>19</v>
      </c>
      <c r="Q46" s="5">
        <v>8</v>
      </c>
      <c r="R46" s="6">
        <f t="shared" si="7"/>
        <v>5.7</v>
      </c>
      <c r="S46" t="str">
        <f t="shared" si="3"/>
        <v>0</v>
      </c>
      <c r="T46" s="8">
        <f t="shared" si="4"/>
        <v>5</v>
      </c>
      <c r="U46" s="4">
        <f t="shared" si="5"/>
        <v>5.7</v>
      </c>
    </row>
    <row r="47" spans="6:21">
      <c r="F47" s="3">
        <v>42781</v>
      </c>
      <c r="G47" s="3" t="str">
        <f t="shared" si="0"/>
        <v>February</v>
      </c>
      <c r="H47" t="s">
        <v>10</v>
      </c>
      <c r="I47">
        <v>52</v>
      </c>
      <c r="J47">
        <v>0.91</v>
      </c>
      <c r="K47" t="str">
        <f t="shared" si="1"/>
        <v>Medium</v>
      </c>
      <c r="L47">
        <v>33</v>
      </c>
      <c r="M47" t="str">
        <f t="shared" si="6"/>
        <v>Medium</v>
      </c>
      <c r="N47" t="str">
        <f t="shared" si="2"/>
        <v>5</v>
      </c>
      <c r="O47" s="4">
        <v>0.3</v>
      </c>
      <c r="P47">
        <v>20</v>
      </c>
      <c r="Q47" s="5">
        <v>8</v>
      </c>
      <c r="R47" s="6">
        <f t="shared" si="7"/>
        <v>6</v>
      </c>
      <c r="S47" t="str">
        <f t="shared" si="3"/>
        <v>0</v>
      </c>
      <c r="T47" s="8">
        <f t="shared" si="4"/>
        <v>5</v>
      </c>
      <c r="U47" s="4">
        <f t="shared" si="5"/>
        <v>6</v>
      </c>
    </row>
    <row r="48" spans="6:21">
      <c r="F48" s="3">
        <v>42782</v>
      </c>
      <c r="G48" s="3" t="str">
        <f t="shared" si="0"/>
        <v>February</v>
      </c>
      <c r="H48" t="s">
        <v>11</v>
      </c>
      <c r="I48">
        <v>47.3</v>
      </c>
      <c r="J48">
        <v>0.87</v>
      </c>
      <c r="K48" t="str">
        <f t="shared" si="1"/>
        <v>Medium</v>
      </c>
      <c r="L48">
        <v>31</v>
      </c>
      <c r="M48" t="str">
        <f t="shared" si="6"/>
        <v>Medium</v>
      </c>
      <c r="N48" t="str">
        <f t="shared" si="2"/>
        <v>5</v>
      </c>
      <c r="O48" s="4">
        <v>0.3</v>
      </c>
      <c r="P48">
        <v>21</v>
      </c>
      <c r="Q48" s="5">
        <v>8</v>
      </c>
      <c r="R48" s="6">
        <f t="shared" si="7"/>
        <v>6.3</v>
      </c>
      <c r="S48" t="str">
        <f t="shared" si="3"/>
        <v>0</v>
      </c>
      <c r="T48" s="8">
        <f t="shared" si="4"/>
        <v>5</v>
      </c>
      <c r="U48" s="4">
        <f t="shared" si="5"/>
        <v>6.3</v>
      </c>
    </row>
    <row r="49" spans="6:21">
      <c r="F49" s="3">
        <v>42783</v>
      </c>
      <c r="G49" s="3" t="str">
        <f t="shared" si="0"/>
        <v>February</v>
      </c>
      <c r="H49" t="s">
        <v>12</v>
      </c>
      <c r="I49">
        <v>40.4</v>
      </c>
      <c r="J49">
        <v>1</v>
      </c>
      <c r="K49" t="str">
        <f t="shared" si="1"/>
        <v>Medium</v>
      </c>
      <c r="L49">
        <v>29</v>
      </c>
      <c r="M49" t="str">
        <f t="shared" si="6"/>
        <v>Medium</v>
      </c>
      <c r="N49" t="str">
        <f t="shared" si="2"/>
        <v>5</v>
      </c>
      <c r="O49" s="4">
        <v>0.3</v>
      </c>
      <c r="P49">
        <v>18</v>
      </c>
      <c r="Q49" s="5">
        <v>8</v>
      </c>
      <c r="R49" s="6">
        <f t="shared" si="7"/>
        <v>5.3999999999999995</v>
      </c>
      <c r="S49" t="str">
        <f t="shared" si="3"/>
        <v>0</v>
      </c>
      <c r="T49" s="8">
        <f t="shared" si="4"/>
        <v>5</v>
      </c>
      <c r="U49" s="4">
        <f t="shared" si="5"/>
        <v>5.3999999999999995</v>
      </c>
    </row>
    <row r="50" spans="6:21">
      <c r="F50" s="3">
        <v>42784</v>
      </c>
      <c r="G50" s="3" t="str">
        <f t="shared" si="0"/>
        <v>February</v>
      </c>
      <c r="H50" t="s">
        <v>13</v>
      </c>
      <c r="I50">
        <v>43.7</v>
      </c>
      <c r="J50">
        <v>0.95</v>
      </c>
      <c r="K50" t="str">
        <f t="shared" si="1"/>
        <v>Medium</v>
      </c>
      <c r="L50">
        <v>25</v>
      </c>
      <c r="M50" t="str">
        <f t="shared" si="6"/>
        <v>Low</v>
      </c>
      <c r="N50" t="str">
        <f t="shared" si="2"/>
        <v>5</v>
      </c>
      <c r="O50" s="4">
        <v>0.3</v>
      </c>
      <c r="P50">
        <v>19</v>
      </c>
      <c r="Q50" s="5">
        <v>8</v>
      </c>
      <c r="R50" s="6">
        <f t="shared" si="7"/>
        <v>5.7</v>
      </c>
      <c r="S50" t="str">
        <f t="shared" si="3"/>
        <v>0</v>
      </c>
      <c r="T50" s="8">
        <f t="shared" si="4"/>
        <v>5</v>
      </c>
      <c r="U50" s="4">
        <f t="shared" si="5"/>
        <v>5.7</v>
      </c>
    </row>
    <row r="51" spans="6:21">
      <c r="F51" s="3">
        <v>42785</v>
      </c>
      <c r="G51" s="3" t="str">
        <f t="shared" si="0"/>
        <v>February</v>
      </c>
      <c r="H51" t="s">
        <v>7</v>
      </c>
      <c r="I51">
        <v>50</v>
      </c>
      <c r="J51">
        <v>0.95</v>
      </c>
      <c r="K51" t="str">
        <f t="shared" si="1"/>
        <v>Medium</v>
      </c>
      <c r="L51">
        <v>28</v>
      </c>
      <c r="M51" t="str">
        <f t="shared" si="6"/>
        <v>Medium</v>
      </c>
      <c r="N51" t="str">
        <f t="shared" si="2"/>
        <v>5</v>
      </c>
      <c r="O51" s="4">
        <v>0.3</v>
      </c>
      <c r="P51">
        <v>20</v>
      </c>
      <c r="Q51" s="5">
        <v>8</v>
      </c>
      <c r="R51" s="6">
        <f t="shared" si="7"/>
        <v>6</v>
      </c>
      <c r="S51" t="str">
        <f t="shared" si="3"/>
        <v>0</v>
      </c>
      <c r="T51" s="8">
        <f t="shared" si="4"/>
        <v>5</v>
      </c>
      <c r="U51" s="4">
        <f t="shared" si="5"/>
        <v>6</v>
      </c>
    </row>
    <row r="52" spans="6:21">
      <c r="F52" s="3">
        <v>42786</v>
      </c>
      <c r="G52" s="3" t="str">
        <f t="shared" si="0"/>
        <v>February</v>
      </c>
      <c r="H52" t="s">
        <v>8</v>
      </c>
      <c r="I52">
        <v>50.3</v>
      </c>
      <c r="J52">
        <v>0.95</v>
      </c>
      <c r="K52" t="str">
        <f t="shared" si="1"/>
        <v>Medium</v>
      </c>
      <c r="L52">
        <v>25</v>
      </c>
      <c r="M52" t="str">
        <f t="shared" si="6"/>
        <v>Low</v>
      </c>
      <c r="N52" t="str">
        <f t="shared" si="2"/>
        <v>5</v>
      </c>
      <c r="O52" s="4">
        <v>0.3</v>
      </c>
      <c r="P52">
        <v>21</v>
      </c>
      <c r="Q52" s="5">
        <v>8</v>
      </c>
      <c r="R52" s="6">
        <f t="shared" si="7"/>
        <v>6.3</v>
      </c>
      <c r="S52" t="str">
        <f t="shared" si="3"/>
        <v>0</v>
      </c>
      <c r="T52" s="8">
        <f t="shared" si="4"/>
        <v>5</v>
      </c>
      <c r="U52" s="4">
        <f t="shared" si="5"/>
        <v>6.3</v>
      </c>
    </row>
    <row r="53" spans="6:21">
      <c r="F53" s="3">
        <v>42787</v>
      </c>
      <c r="G53" s="3" t="str">
        <f t="shared" si="0"/>
        <v>February</v>
      </c>
      <c r="H53" t="s">
        <v>9</v>
      </c>
      <c r="I53">
        <v>42.4</v>
      </c>
      <c r="J53">
        <v>1</v>
      </c>
      <c r="K53" t="str">
        <f t="shared" si="1"/>
        <v>Medium</v>
      </c>
      <c r="L53">
        <v>28</v>
      </c>
      <c r="M53" t="str">
        <f t="shared" si="6"/>
        <v>Medium</v>
      </c>
      <c r="N53" t="str">
        <f t="shared" si="2"/>
        <v>5</v>
      </c>
      <c r="O53" s="4">
        <v>0.3</v>
      </c>
      <c r="P53">
        <v>18</v>
      </c>
      <c r="Q53" s="5">
        <v>8</v>
      </c>
      <c r="R53" s="6">
        <f t="shared" si="7"/>
        <v>5.3999999999999995</v>
      </c>
      <c r="S53" t="str">
        <f t="shared" si="3"/>
        <v>0</v>
      </c>
      <c r="T53" s="8">
        <f t="shared" si="4"/>
        <v>5</v>
      </c>
      <c r="U53" s="4">
        <f t="shared" si="5"/>
        <v>5.3999999999999995</v>
      </c>
    </row>
    <row r="54" spans="6:21">
      <c r="F54" s="3">
        <v>42788</v>
      </c>
      <c r="G54" s="3" t="str">
        <f t="shared" si="0"/>
        <v>February</v>
      </c>
      <c r="H54" t="s">
        <v>10</v>
      </c>
      <c r="I54">
        <v>47.7</v>
      </c>
      <c r="J54">
        <v>0.95</v>
      </c>
      <c r="K54" t="str">
        <f t="shared" si="1"/>
        <v>Medium</v>
      </c>
      <c r="L54">
        <v>36</v>
      </c>
      <c r="M54" t="str">
        <f t="shared" si="6"/>
        <v>Medium</v>
      </c>
      <c r="N54" t="str">
        <f t="shared" si="2"/>
        <v>10</v>
      </c>
      <c r="O54" s="4">
        <v>0.3</v>
      </c>
      <c r="P54">
        <v>19</v>
      </c>
      <c r="Q54" s="5">
        <v>8</v>
      </c>
      <c r="R54" s="6">
        <f t="shared" si="7"/>
        <v>5.7</v>
      </c>
      <c r="S54" t="str">
        <f t="shared" si="3"/>
        <v>0</v>
      </c>
      <c r="T54" s="8">
        <f t="shared" si="4"/>
        <v>10</v>
      </c>
      <c r="U54" s="4">
        <f t="shared" si="5"/>
        <v>5.7</v>
      </c>
    </row>
    <row r="55" spans="6:21">
      <c r="F55" s="3">
        <v>42789</v>
      </c>
      <c r="G55" s="3" t="str">
        <f t="shared" si="0"/>
        <v>February</v>
      </c>
      <c r="H55" t="s">
        <v>11</v>
      </c>
      <c r="I55">
        <v>45</v>
      </c>
      <c r="J55">
        <v>1</v>
      </c>
      <c r="K55" t="str">
        <f t="shared" si="1"/>
        <v>Medium</v>
      </c>
      <c r="L55">
        <v>23</v>
      </c>
      <c r="M55" t="str">
        <f t="shared" si="6"/>
        <v>Low</v>
      </c>
      <c r="N55" t="str">
        <f t="shared" si="2"/>
        <v>5</v>
      </c>
      <c r="O55" s="4">
        <v>0.3</v>
      </c>
      <c r="P55">
        <v>20</v>
      </c>
      <c r="Q55" s="5">
        <v>8</v>
      </c>
      <c r="R55" s="6">
        <f t="shared" si="7"/>
        <v>6</v>
      </c>
      <c r="S55" t="str">
        <f t="shared" si="3"/>
        <v>0</v>
      </c>
      <c r="T55" s="8">
        <f t="shared" si="4"/>
        <v>5</v>
      </c>
      <c r="U55" s="4">
        <f t="shared" si="5"/>
        <v>6</v>
      </c>
    </row>
    <row r="56" spans="6:21">
      <c r="F56" s="3">
        <v>42790</v>
      </c>
      <c r="G56" s="3" t="str">
        <f t="shared" si="0"/>
        <v>February</v>
      </c>
      <c r="H56" t="s">
        <v>12</v>
      </c>
      <c r="I56">
        <v>47.3</v>
      </c>
      <c r="J56">
        <v>0.87</v>
      </c>
      <c r="K56" t="str">
        <f t="shared" si="1"/>
        <v>Medium</v>
      </c>
      <c r="L56">
        <v>36</v>
      </c>
      <c r="M56" t="str">
        <f t="shared" si="6"/>
        <v>Medium</v>
      </c>
      <c r="N56" t="str">
        <f t="shared" si="2"/>
        <v>10</v>
      </c>
      <c r="O56" s="4">
        <v>0.3</v>
      </c>
      <c r="P56">
        <v>21</v>
      </c>
      <c r="Q56" s="5">
        <v>8</v>
      </c>
      <c r="R56" s="6">
        <f t="shared" si="7"/>
        <v>6.3</v>
      </c>
      <c r="S56" t="str">
        <f t="shared" si="3"/>
        <v>0</v>
      </c>
      <c r="T56" s="8">
        <f t="shared" si="4"/>
        <v>10</v>
      </c>
      <c r="U56" s="4">
        <f t="shared" si="5"/>
        <v>6.3</v>
      </c>
    </row>
    <row r="57" spans="6:21">
      <c r="F57" s="3">
        <v>42791</v>
      </c>
      <c r="G57" s="3" t="str">
        <f t="shared" si="0"/>
        <v>February</v>
      </c>
      <c r="H57" t="s">
        <v>13</v>
      </c>
      <c r="I57">
        <v>42.4</v>
      </c>
      <c r="J57">
        <v>1</v>
      </c>
      <c r="K57" t="str">
        <f t="shared" si="1"/>
        <v>Medium</v>
      </c>
      <c r="L57">
        <v>21</v>
      </c>
      <c r="M57" t="str">
        <f t="shared" si="6"/>
        <v>Low</v>
      </c>
      <c r="N57" t="str">
        <f t="shared" si="2"/>
        <v>5</v>
      </c>
      <c r="O57" s="4">
        <v>0.3</v>
      </c>
      <c r="P57">
        <v>18</v>
      </c>
      <c r="Q57" s="5">
        <v>8</v>
      </c>
      <c r="R57" s="6">
        <f t="shared" si="7"/>
        <v>5.3999999999999995</v>
      </c>
      <c r="S57" t="str">
        <f t="shared" si="3"/>
        <v>0</v>
      </c>
      <c r="T57" s="8">
        <f t="shared" si="4"/>
        <v>5</v>
      </c>
      <c r="U57" s="4">
        <f t="shared" si="5"/>
        <v>5.3999999999999995</v>
      </c>
    </row>
    <row r="58" spans="6:21">
      <c r="F58" s="3">
        <v>42792</v>
      </c>
      <c r="G58" s="3" t="str">
        <f t="shared" si="0"/>
        <v>February</v>
      </c>
      <c r="H58" t="s">
        <v>7</v>
      </c>
      <c r="I58">
        <v>48.7</v>
      </c>
      <c r="J58">
        <v>1.05</v>
      </c>
      <c r="K58" t="str">
        <f t="shared" si="1"/>
        <v>Heavy</v>
      </c>
      <c r="L58">
        <v>32</v>
      </c>
      <c r="M58" t="str">
        <f t="shared" si="6"/>
        <v>Medium</v>
      </c>
      <c r="N58" t="str">
        <f t="shared" si="2"/>
        <v>5</v>
      </c>
      <c r="O58" s="4">
        <v>0.3</v>
      </c>
      <c r="P58">
        <v>19</v>
      </c>
      <c r="Q58" s="5">
        <v>8</v>
      </c>
      <c r="R58" s="6">
        <f t="shared" si="7"/>
        <v>5.7</v>
      </c>
      <c r="S58" t="str">
        <f t="shared" si="3"/>
        <v>0</v>
      </c>
      <c r="T58" s="8">
        <f t="shared" si="4"/>
        <v>5</v>
      </c>
      <c r="U58" s="4">
        <f t="shared" si="5"/>
        <v>5.7</v>
      </c>
    </row>
    <row r="59" spans="6:21">
      <c r="F59" s="3">
        <v>42793</v>
      </c>
      <c r="G59" s="3" t="str">
        <f t="shared" si="0"/>
        <v>February</v>
      </c>
      <c r="H59" t="s">
        <v>8</v>
      </c>
      <c r="I59">
        <v>45</v>
      </c>
      <c r="J59">
        <v>1</v>
      </c>
      <c r="K59" t="str">
        <f t="shared" si="1"/>
        <v>Medium</v>
      </c>
      <c r="L59">
        <v>34</v>
      </c>
      <c r="M59" t="str">
        <f t="shared" si="6"/>
        <v>Medium</v>
      </c>
      <c r="N59" t="str">
        <f t="shared" si="2"/>
        <v>5</v>
      </c>
      <c r="O59" s="4">
        <v>0.3</v>
      </c>
      <c r="P59">
        <v>20</v>
      </c>
      <c r="Q59" s="5">
        <v>8</v>
      </c>
      <c r="R59" s="6">
        <f t="shared" si="7"/>
        <v>6</v>
      </c>
      <c r="S59" t="str">
        <f t="shared" si="3"/>
        <v>0</v>
      </c>
      <c r="T59" s="8">
        <f t="shared" si="4"/>
        <v>5</v>
      </c>
      <c r="U59" s="4">
        <f t="shared" si="5"/>
        <v>6</v>
      </c>
    </row>
    <row r="60" spans="6:21">
      <c r="F60" s="3">
        <v>42794</v>
      </c>
      <c r="G60" s="3" t="str">
        <f t="shared" si="0"/>
        <v>February</v>
      </c>
      <c r="H60" t="s">
        <v>9</v>
      </c>
      <c r="I60">
        <v>49.6</v>
      </c>
      <c r="J60">
        <v>0.91</v>
      </c>
      <c r="K60" t="str">
        <f t="shared" si="1"/>
        <v>Medium</v>
      </c>
      <c r="L60">
        <v>45</v>
      </c>
      <c r="M60" t="str">
        <f t="shared" si="6"/>
        <v>Medium</v>
      </c>
      <c r="N60" t="str">
        <f t="shared" si="2"/>
        <v>10</v>
      </c>
      <c r="O60" s="4">
        <v>0.3</v>
      </c>
      <c r="P60">
        <v>22</v>
      </c>
      <c r="Q60" s="5">
        <v>8</v>
      </c>
      <c r="R60" s="6">
        <f t="shared" si="7"/>
        <v>6.6</v>
      </c>
      <c r="S60" t="str">
        <f t="shared" si="3"/>
        <v>0</v>
      </c>
      <c r="T60" s="8">
        <f t="shared" si="4"/>
        <v>10</v>
      </c>
      <c r="U60" s="4">
        <f t="shared" si="5"/>
        <v>6.6</v>
      </c>
    </row>
    <row r="61" spans="6:21">
      <c r="F61" s="3">
        <v>42795</v>
      </c>
      <c r="G61" s="3" t="str">
        <f t="shared" si="0"/>
        <v>March</v>
      </c>
      <c r="H61" t="s">
        <v>10</v>
      </c>
      <c r="I61">
        <v>57.9</v>
      </c>
      <c r="J61">
        <v>0.87</v>
      </c>
      <c r="K61" t="str">
        <f t="shared" si="1"/>
        <v>Medium</v>
      </c>
      <c r="L61">
        <v>46</v>
      </c>
      <c r="M61" t="str">
        <f t="shared" si="6"/>
        <v>Medium</v>
      </c>
      <c r="N61" t="str">
        <f t="shared" si="2"/>
        <v>10</v>
      </c>
      <c r="O61" s="4">
        <v>0.3</v>
      </c>
      <c r="P61">
        <v>23</v>
      </c>
      <c r="Q61" s="5">
        <v>8</v>
      </c>
      <c r="R61" s="6">
        <f t="shared" si="7"/>
        <v>6.8999999999999995</v>
      </c>
      <c r="S61" t="str">
        <f t="shared" si="3"/>
        <v>0</v>
      </c>
      <c r="T61" s="8">
        <f t="shared" si="4"/>
        <v>10</v>
      </c>
      <c r="U61" s="4">
        <f t="shared" si="5"/>
        <v>6.8999999999999995</v>
      </c>
    </row>
    <row r="62" spans="6:21">
      <c r="F62" s="3">
        <v>42796</v>
      </c>
      <c r="G62" s="3" t="str">
        <f t="shared" si="0"/>
        <v>March</v>
      </c>
      <c r="H62" t="s">
        <v>11</v>
      </c>
      <c r="I62">
        <v>57.2</v>
      </c>
      <c r="J62">
        <v>0.8</v>
      </c>
      <c r="K62" t="str">
        <f t="shared" si="1"/>
        <v>Medium</v>
      </c>
      <c r="L62">
        <v>31</v>
      </c>
      <c r="M62" t="str">
        <f t="shared" si="6"/>
        <v>Medium</v>
      </c>
      <c r="N62" t="str">
        <f t="shared" si="2"/>
        <v>5</v>
      </c>
      <c r="O62" s="4">
        <v>0.3</v>
      </c>
      <c r="P62">
        <v>24</v>
      </c>
      <c r="Q62" s="5">
        <v>8</v>
      </c>
      <c r="R62" s="6">
        <f t="shared" si="7"/>
        <v>7.1999999999999993</v>
      </c>
      <c r="S62" t="str">
        <f t="shared" si="3"/>
        <v>0</v>
      </c>
      <c r="T62" s="8">
        <f t="shared" si="4"/>
        <v>5</v>
      </c>
      <c r="U62" s="4">
        <f t="shared" si="5"/>
        <v>7.1999999999999993</v>
      </c>
    </row>
    <row r="63" spans="6:21">
      <c r="F63" s="3">
        <v>42797</v>
      </c>
      <c r="G63" s="3" t="str">
        <f t="shared" si="0"/>
        <v>March</v>
      </c>
      <c r="H63" t="s">
        <v>12</v>
      </c>
      <c r="I63">
        <v>60.2</v>
      </c>
      <c r="J63">
        <v>0.77</v>
      </c>
      <c r="K63" t="str">
        <f t="shared" si="1"/>
        <v>Medium</v>
      </c>
      <c r="L63">
        <v>28</v>
      </c>
      <c r="M63" t="str">
        <f t="shared" si="6"/>
        <v>Medium</v>
      </c>
      <c r="N63" t="str">
        <f t="shared" si="2"/>
        <v>5</v>
      </c>
      <c r="O63" s="4">
        <v>0.3</v>
      </c>
      <c r="P63">
        <v>24</v>
      </c>
      <c r="Q63" s="5">
        <v>8</v>
      </c>
      <c r="R63" s="6">
        <f t="shared" si="7"/>
        <v>7.1999999999999993</v>
      </c>
      <c r="S63" t="str">
        <f t="shared" si="3"/>
        <v>0</v>
      </c>
      <c r="T63" s="8">
        <f t="shared" si="4"/>
        <v>5</v>
      </c>
      <c r="U63" s="4">
        <f t="shared" si="5"/>
        <v>7.1999999999999993</v>
      </c>
    </row>
    <row r="64" spans="6:21">
      <c r="F64" s="3">
        <v>42798</v>
      </c>
      <c r="G64" s="3" t="str">
        <f t="shared" si="0"/>
        <v>March</v>
      </c>
      <c r="H64" t="s">
        <v>13</v>
      </c>
      <c r="I64">
        <v>59.5</v>
      </c>
      <c r="J64">
        <v>0.77</v>
      </c>
      <c r="K64" t="str">
        <f t="shared" si="1"/>
        <v>Medium</v>
      </c>
      <c r="L64">
        <v>29</v>
      </c>
      <c r="M64" t="str">
        <f t="shared" si="6"/>
        <v>Medium</v>
      </c>
      <c r="N64" t="str">
        <f t="shared" si="2"/>
        <v>5</v>
      </c>
      <c r="O64" s="4">
        <v>0.3</v>
      </c>
      <c r="P64">
        <v>25</v>
      </c>
      <c r="Q64" s="5">
        <v>8</v>
      </c>
      <c r="R64" s="6">
        <f t="shared" si="7"/>
        <v>7.5</v>
      </c>
      <c r="S64" t="str">
        <f t="shared" si="3"/>
        <v>0</v>
      </c>
      <c r="T64" s="8">
        <f t="shared" si="4"/>
        <v>5</v>
      </c>
      <c r="U64" s="4">
        <f t="shared" si="5"/>
        <v>7.5</v>
      </c>
    </row>
    <row r="65" spans="6:21">
      <c r="F65" s="3">
        <v>42799</v>
      </c>
      <c r="G65" s="3" t="str">
        <f t="shared" si="0"/>
        <v>March</v>
      </c>
      <c r="H65" t="s">
        <v>7</v>
      </c>
      <c r="I65">
        <v>55.9</v>
      </c>
      <c r="J65">
        <v>0.87</v>
      </c>
      <c r="K65" t="str">
        <f t="shared" si="1"/>
        <v>Medium</v>
      </c>
      <c r="L65">
        <v>32</v>
      </c>
      <c r="M65" t="str">
        <f t="shared" si="6"/>
        <v>Medium</v>
      </c>
      <c r="N65" t="str">
        <f t="shared" si="2"/>
        <v>5</v>
      </c>
      <c r="O65" s="4">
        <v>0.3</v>
      </c>
      <c r="P65">
        <v>23</v>
      </c>
      <c r="Q65" s="5">
        <v>8</v>
      </c>
      <c r="R65" s="6">
        <f t="shared" si="7"/>
        <v>6.8999999999999995</v>
      </c>
      <c r="S65" t="str">
        <f t="shared" si="3"/>
        <v>0</v>
      </c>
      <c r="T65" s="8">
        <f t="shared" si="4"/>
        <v>5</v>
      </c>
      <c r="U65" s="4">
        <f t="shared" si="5"/>
        <v>6.8999999999999995</v>
      </c>
    </row>
    <row r="66" spans="6:21">
      <c r="F66" s="3">
        <v>42800</v>
      </c>
      <c r="G66" s="3" t="str">
        <f t="shared" ref="G66:G129" si="8">TEXT(F66,"mmmm")</f>
        <v>March</v>
      </c>
      <c r="H66" t="s">
        <v>8</v>
      </c>
      <c r="I66">
        <v>61.2</v>
      </c>
      <c r="J66">
        <v>0.77</v>
      </c>
      <c r="K66" t="str">
        <f t="shared" ref="K66:K129" si="9">IF(J66&gt;1,"Heavy",IF(J66&gt;0,"Medium",IF(J66&lt;1,"None")))</f>
        <v>Medium</v>
      </c>
      <c r="L66">
        <v>28</v>
      </c>
      <c r="M66" t="str">
        <f t="shared" si="6"/>
        <v>Medium</v>
      </c>
      <c r="N66" t="str">
        <f t="shared" ref="N66:N129" si="10">IF(L66&gt;60,"15",IF(L66&gt;35,"10",IF(L66&lt;36,"5")))</f>
        <v>5</v>
      </c>
      <c r="O66" s="4">
        <v>0.3</v>
      </c>
      <c r="P66">
        <v>24</v>
      </c>
      <c r="Q66" s="5">
        <v>8</v>
      </c>
      <c r="R66" s="6">
        <f t="shared" si="7"/>
        <v>7.1999999999999993</v>
      </c>
      <c r="S66" t="str">
        <f t="shared" ref="S66:S129" si="11">IF(R66&gt;8,"10",IF(R66&lt;8,"0"))</f>
        <v>0</v>
      </c>
      <c r="T66" s="8">
        <f t="shared" ref="T66:T129" si="12">(N66+S66)</f>
        <v>5</v>
      </c>
      <c r="U66" s="4">
        <f t="shared" ref="U66:U129" si="13">R66</f>
        <v>7.1999999999999993</v>
      </c>
    </row>
    <row r="67" spans="6:21">
      <c r="F67" s="3">
        <v>42801</v>
      </c>
      <c r="G67" s="3" t="str">
        <f t="shared" si="8"/>
        <v>March</v>
      </c>
      <c r="H67" t="s">
        <v>9</v>
      </c>
      <c r="I67">
        <v>60.2</v>
      </c>
      <c r="J67">
        <v>0.77</v>
      </c>
      <c r="K67" t="str">
        <f t="shared" si="9"/>
        <v>Medium</v>
      </c>
      <c r="L67">
        <v>32</v>
      </c>
      <c r="M67" t="str">
        <f t="shared" ref="M67:M130" si="14">IF(L67&gt;50,"High",IF(L67&gt;25,"Medium",IF(L67&lt;26,"Low")))</f>
        <v>Medium</v>
      </c>
      <c r="N67" t="str">
        <f t="shared" si="10"/>
        <v>5</v>
      </c>
      <c r="O67" s="4">
        <v>0.3</v>
      </c>
      <c r="P67">
        <v>24</v>
      </c>
      <c r="Q67" s="5">
        <v>8</v>
      </c>
      <c r="R67" s="6">
        <f t="shared" ref="R67:R130" si="15">(O67*P67)</f>
        <v>7.1999999999999993</v>
      </c>
      <c r="S67" t="str">
        <f t="shared" si="11"/>
        <v>0</v>
      </c>
      <c r="T67" s="8">
        <f t="shared" si="12"/>
        <v>5</v>
      </c>
      <c r="U67" s="4">
        <f t="shared" si="13"/>
        <v>7.1999999999999993</v>
      </c>
    </row>
    <row r="68" spans="6:21">
      <c r="F68" s="3">
        <v>42802</v>
      </c>
      <c r="G68" s="3" t="str">
        <f t="shared" si="8"/>
        <v>March</v>
      </c>
      <c r="H68" t="s">
        <v>10</v>
      </c>
      <c r="I68">
        <v>58.5</v>
      </c>
      <c r="J68">
        <v>0.77</v>
      </c>
      <c r="K68" t="str">
        <f t="shared" si="9"/>
        <v>Medium</v>
      </c>
      <c r="L68">
        <v>43</v>
      </c>
      <c r="M68" t="str">
        <f t="shared" si="14"/>
        <v>Medium</v>
      </c>
      <c r="N68" t="str">
        <f t="shared" si="10"/>
        <v>10</v>
      </c>
      <c r="O68" s="4">
        <v>0.3</v>
      </c>
      <c r="P68">
        <v>25</v>
      </c>
      <c r="Q68" s="5">
        <v>8</v>
      </c>
      <c r="R68" s="6">
        <f t="shared" si="15"/>
        <v>7.5</v>
      </c>
      <c r="S68" t="str">
        <f t="shared" si="11"/>
        <v>0</v>
      </c>
      <c r="T68" s="8">
        <f t="shared" si="12"/>
        <v>10</v>
      </c>
      <c r="U68" s="4">
        <f t="shared" si="13"/>
        <v>7.5</v>
      </c>
    </row>
    <row r="69" spans="6:21">
      <c r="F69" s="3">
        <v>42803</v>
      </c>
      <c r="G69" s="3" t="str">
        <f t="shared" si="8"/>
        <v>March</v>
      </c>
      <c r="H69" t="s">
        <v>11</v>
      </c>
      <c r="I69">
        <v>52.9</v>
      </c>
      <c r="J69">
        <v>0.8</v>
      </c>
      <c r="K69" t="str">
        <f t="shared" si="9"/>
        <v>Medium</v>
      </c>
      <c r="L69">
        <v>29</v>
      </c>
      <c r="M69" t="str">
        <f t="shared" si="14"/>
        <v>Medium</v>
      </c>
      <c r="N69" t="str">
        <f t="shared" si="10"/>
        <v>5</v>
      </c>
      <c r="O69" s="4">
        <v>0.3</v>
      </c>
      <c r="P69">
        <v>23</v>
      </c>
      <c r="Q69" s="5">
        <v>8</v>
      </c>
      <c r="R69" s="6">
        <f t="shared" si="15"/>
        <v>6.8999999999999995</v>
      </c>
      <c r="S69" t="str">
        <f t="shared" si="11"/>
        <v>0</v>
      </c>
      <c r="T69" s="8">
        <f t="shared" si="12"/>
        <v>5</v>
      </c>
      <c r="U69" s="4">
        <f t="shared" si="13"/>
        <v>6.8999999999999995</v>
      </c>
    </row>
    <row r="70" spans="6:21">
      <c r="F70" s="3">
        <v>42804</v>
      </c>
      <c r="G70" s="3" t="str">
        <f t="shared" si="8"/>
        <v>March</v>
      </c>
      <c r="H70" t="s">
        <v>12</v>
      </c>
      <c r="I70">
        <v>59.2</v>
      </c>
      <c r="J70">
        <v>0.83</v>
      </c>
      <c r="K70" t="str">
        <f t="shared" si="9"/>
        <v>Medium</v>
      </c>
      <c r="L70">
        <v>31</v>
      </c>
      <c r="M70" t="str">
        <f t="shared" si="14"/>
        <v>Medium</v>
      </c>
      <c r="N70" t="str">
        <f t="shared" si="10"/>
        <v>5</v>
      </c>
      <c r="O70" s="4">
        <v>0.3</v>
      </c>
      <c r="P70">
        <v>24</v>
      </c>
      <c r="Q70" s="5">
        <v>8</v>
      </c>
      <c r="R70" s="6">
        <f t="shared" si="15"/>
        <v>7.1999999999999993</v>
      </c>
      <c r="S70" t="str">
        <f t="shared" si="11"/>
        <v>0</v>
      </c>
      <c r="T70" s="8">
        <f t="shared" si="12"/>
        <v>5</v>
      </c>
      <c r="U70" s="4">
        <f t="shared" si="13"/>
        <v>7.1999999999999993</v>
      </c>
    </row>
    <row r="71" spans="6:21">
      <c r="F71" s="3">
        <v>42805</v>
      </c>
      <c r="G71" s="3" t="str">
        <f t="shared" si="8"/>
        <v>March</v>
      </c>
      <c r="H71" t="s">
        <v>13</v>
      </c>
      <c r="I71">
        <v>58.2</v>
      </c>
      <c r="J71">
        <v>0.83</v>
      </c>
      <c r="K71" t="str">
        <f t="shared" si="9"/>
        <v>Medium</v>
      </c>
      <c r="L71">
        <v>30</v>
      </c>
      <c r="M71" t="str">
        <f t="shared" si="14"/>
        <v>Medium</v>
      </c>
      <c r="N71" t="str">
        <f t="shared" si="10"/>
        <v>5</v>
      </c>
      <c r="O71" s="4">
        <v>0.3</v>
      </c>
      <c r="P71">
        <v>24</v>
      </c>
      <c r="Q71" s="5">
        <v>8</v>
      </c>
      <c r="R71" s="6">
        <f t="shared" si="15"/>
        <v>7.1999999999999993</v>
      </c>
      <c r="S71" t="str">
        <f t="shared" si="11"/>
        <v>0</v>
      </c>
      <c r="T71" s="8">
        <f t="shared" si="12"/>
        <v>5</v>
      </c>
      <c r="U71" s="4">
        <f t="shared" si="13"/>
        <v>7.1999999999999993</v>
      </c>
    </row>
    <row r="72" spans="6:21">
      <c r="F72" s="3">
        <v>42806</v>
      </c>
      <c r="G72" s="3" t="str">
        <f t="shared" si="8"/>
        <v>March</v>
      </c>
      <c r="H72" t="s">
        <v>7</v>
      </c>
      <c r="I72">
        <v>61.5</v>
      </c>
      <c r="J72">
        <v>0.74</v>
      </c>
      <c r="K72" t="str">
        <f t="shared" si="9"/>
        <v>Medium</v>
      </c>
      <c r="L72">
        <v>47</v>
      </c>
      <c r="M72" t="str">
        <f t="shared" si="14"/>
        <v>Medium</v>
      </c>
      <c r="N72" t="str">
        <f t="shared" si="10"/>
        <v>10</v>
      </c>
      <c r="O72" s="4">
        <v>0.3</v>
      </c>
      <c r="P72">
        <v>25</v>
      </c>
      <c r="Q72" s="5">
        <v>8</v>
      </c>
      <c r="R72" s="6">
        <f t="shared" si="15"/>
        <v>7.5</v>
      </c>
      <c r="S72" t="str">
        <f t="shared" si="11"/>
        <v>0</v>
      </c>
      <c r="T72" s="8">
        <f t="shared" si="12"/>
        <v>10</v>
      </c>
      <c r="U72" s="4">
        <f t="shared" si="13"/>
        <v>7.5</v>
      </c>
    </row>
    <row r="73" spans="6:21">
      <c r="F73" s="3">
        <v>42807</v>
      </c>
      <c r="G73" s="3" t="str">
        <f t="shared" si="8"/>
        <v>March</v>
      </c>
      <c r="H73" t="s">
        <v>8</v>
      </c>
      <c r="I73">
        <v>55.9</v>
      </c>
      <c r="J73">
        <v>0.87</v>
      </c>
      <c r="K73" t="str">
        <f t="shared" si="9"/>
        <v>Medium</v>
      </c>
      <c r="L73">
        <v>48</v>
      </c>
      <c r="M73" t="str">
        <f t="shared" si="14"/>
        <v>Medium</v>
      </c>
      <c r="N73" t="str">
        <f t="shared" si="10"/>
        <v>10</v>
      </c>
      <c r="O73" s="4">
        <v>0.3</v>
      </c>
      <c r="P73">
        <v>23</v>
      </c>
      <c r="Q73" s="5">
        <v>8</v>
      </c>
      <c r="R73" s="6">
        <f t="shared" si="15"/>
        <v>6.8999999999999995</v>
      </c>
      <c r="S73" t="str">
        <f t="shared" si="11"/>
        <v>0</v>
      </c>
      <c r="T73" s="8">
        <f t="shared" si="12"/>
        <v>10</v>
      </c>
      <c r="U73" s="4">
        <f t="shared" si="13"/>
        <v>6.8999999999999995</v>
      </c>
    </row>
    <row r="74" spans="6:21">
      <c r="F74" s="3">
        <v>42808</v>
      </c>
      <c r="G74" s="3" t="str">
        <f t="shared" si="8"/>
        <v>March</v>
      </c>
      <c r="H74" t="s">
        <v>9</v>
      </c>
      <c r="I74">
        <v>58.9</v>
      </c>
      <c r="J74">
        <v>0.87</v>
      </c>
      <c r="K74" t="str">
        <f t="shared" si="9"/>
        <v>Medium</v>
      </c>
      <c r="L74">
        <v>35</v>
      </c>
      <c r="M74" t="str">
        <f t="shared" si="14"/>
        <v>Medium</v>
      </c>
      <c r="N74" t="str">
        <f t="shared" si="10"/>
        <v>5</v>
      </c>
      <c r="O74" s="4">
        <v>0.3</v>
      </c>
      <c r="P74">
        <v>23</v>
      </c>
      <c r="Q74" s="5">
        <v>8</v>
      </c>
      <c r="R74" s="6">
        <f t="shared" si="15"/>
        <v>6.8999999999999995</v>
      </c>
      <c r="S74" t="str">
        <f t="shared" si="11"/>
        <v>0</v>
      </c>
      <c r="T74" s="8">
        <f t="shared" si="12"/>
        <v>5</v>
      </c>
      <c r="U74" s="4">
        <f t="shared" si="13"/>
        <v>6.8999999999999995</v>
      </c>
    </row>
    <row r="75" spans="6:21">
      <c r="F75" s="3">
        <v>42809</v>
      </c>
      <c r="G75" s="3" t="str">
        <f t="shared" si="8"/>
        <v>March</v>
      </c>
      <c r="H75" t="s">
        <v>10</v>
      </c>
      <c r="I75">
        <v>56.2</v>
      </c>
      <c r="J75">
        <v>0.83</v>
      </c>
      <c r="K75" t="str">
        <f t="shared" si="9"/>
        <v>Medium</v>
      </c>
      <c r="L75">
        <v>30</v>
      </c>
      <c r="M75" t="str">
        <f t="shared" si="14"/>
        <v>Medium</v>
      </c>
      <c r="N75" t="str">
        <f t="shared" si="10"/>
        <v>5</v>
      </c>
      <c r="O75" s="4">
        <v>0.3</v>
      </c>
      <c r="P75">
        <v>24</v>
      </c>
      <c r="Q75" s="5">
        <v>8</v>
      </c>
      <c r="R75" s="6">
        <f t="shared" si="15"/>
        <v>7.1999999999999993</v>
      </c>
      <c r="S75" t="str">
        <f t="shared" si="11"/>
        <v>0</v>
      </c>
      <c r="T75" s="8">
        <f t="shared" si="12"/>
        <v>5</v>
      </c>
      <c r="U75" s="4">
        <f t="shared" si="13"/>
        <v>7.1999999999999993</v>
      </c>
    </row>
    <row r="76" spans="6:21">
      <c r="F76" s="3">
        <v>42810</v>
      </c>
      <c r="G76" s="3" t="str">
        <f t="shared" si="8"/>
        <v>March</v>
      </c>
      <c r="H76" t="s">
        <v>11</v>
      </c>
      <c r="I76">
        <v>60.2</v>
      </c>
      <c r="J76">
        <v>0.83</v>
      </c>
      <c r="K76" t="str">
        <f t="shared" si="9"/>
        <v>Medium</v>
      </c>
      <c r="L76">
        <v>39</v>
      </c>
      <c r="M76" t="str">
        <f t="shared" si="14"/>
        <v>Medium</v>
      </c>
      <c r="N76" t="str">
        <f t="shared" si="10"/>
        <v>10</v>
      </c>
      <c r="O76" s="4">
        <v>0.3</v>
      </c>
      <c r="P76">
        <v>24</v>
      </c>
      <c r="Q76" s="5">
        <v>8</v>
      </c>
      <c r="R76" s="6">
        <f t="shared" si="15"/>
        <v>7.1999999999999993</v>
      </c>
      <c r="S76" t="str">
        <f t="shared" si="11"/>
        <v>0</v>
      </c>
      <c r="T76" s="8">
        <f t="shared" si="12"/>
        <v>10</v>
      </c>
      <c r="U76" s="4">
        <f t="shared" si="13"/>
        <v>7.1999999999999993</v>
      </c>
    </row>
    <row r="77" spans="6:21">
      <c r="F77" s="3">
        <v>42811</v>
      </c>
      <c r="G77" s="3" t="str">
        <f t="shared" si="8"/>
        <v>March</v>
      </c>
      <c r="H77" t="s">
        <v>12</v>
      </c>
      <c r="I77">
        <v>56.5</v>
      </c>
      <c r="J77">
        <v>0.77</v>
      </c>
      <c r="K77" t="str">
        <f t="shared" si="9"/>
        <v>Medium</v>
      </c>
      <c r="L77">
        <v>50</v>
      </c>
      <c r="M77" t="str">
        <f t="shared" si="14"/>
        <v>Medium</v>
      </c>
      <c r="N77" t="str">
        <f t="shared" si="10"/>
        <v>10</v>
      </c>
      <c r="O77" s="4">
        <v>0.3</v>
      </c>
      <c r="P77">
        <v>25</v>
      </c>
      <c r="Q77" s="5">
        <v>8</v>
      </c>
      <c r="R77" s="6">
        <f t="shared" si="15"/>
        <v>7.5</v>
      </c>
      <c r="S77" t="str">
        <f t="shared" si="11"/>
        <v>0</v>
      </c>
      <c r="T77" s="8">
        <f t="shared" si="12"/>
        <v>10</v>
      </c>
      <c r="U77" s="4">
        <f t="shared" si="13"/>
        <v>7.5</v>
      </c>
    </row>
    <row r="78" spans="6:21">
      <c r="F78" s="3">
        <v>42812</v>
      </c>
      <c r="G78" s="3" t="str">
        <f t="shared" si="8"/>
        <v>March</v>
      </c>
      <c r="H78" t="s">
        <v>13</v>
      </c>
      <c r="I78">
        <v>53.9</v>
      </c>
      <c r="J78">
        <v>0.83</v>
      </c>
      <c r="K78" t="str">
        <f t="shared" si="9"/>
        <v>Medium</v>
      </c>
      <c r="L78">
        <v>32</v>
      </c>
      <c r="M78" t="str">
        <f t="shared" si="14"/>
        <v>Medium</v>
      </c>
      <c r="N78" t="str">
        <f t="shared" si="10"/>
        <v>5</v>
      </c>
      <c r="O78" s="4">
        <v>0.3</v>
      </c>
      <c r="P78">
        <v>23</v>
      </c>
      <c r="Q78" s="5">
        <v>8</v>
      </c>
      <c r="R78" s="6">
        <f t="shared" si="15"/>
        <v>6.8999999999999995</v>
      </c>
      <c r="S78" t="str">
        <f t="shared" si="11"/>
        <v>0</v>
      </c>
      <c r="T78" s="8">
        <f t="shared" si="12"/>
        <v>5</v>
      </c>
      <c r="U78" s="4">
        <f t="shared" si="13"/>
        <v>6.8999999999999995</v>
      </c>
    </row>
    <row r="79" spans="6:21">
      <c r="F79" s="3">
        <v>42813</v>
      </c>
      <c r="G79" s="3" t="str">
        <f t="shared" si="8"/>
        <v>March</v>
      </c>
      <c r="H79" t="s">
        <v>7</v>
      </c>
      <c r="I79">
        <v>56.9</v>
      </c>
      <c r="J79">
        <v>0.83</v>
      </c>
      <c r="K79" t="str">
        <f t="shared" si="9"/>
        <v>Medium</v>
      </c>
      <c r="L79">
        <v>38</v>
      </c>
      <c r="M79" t="str">
        <f t="shared" si="14"/>
        <v>Medium</v>
      </c>
      <c r="N79" t="str">
        <f t="shared" si="10"/>
        <v>10</v>
      </c>
      <c r="O79" s="4">
        <v>0.3</v>
      </c>
      <c r="P79">
        <v>23</v>
      </c>
      <c r="Q79" s="5">
        <v>8</v>
      </c>
      <c r="R79" s="6">
        <f t="shared" si="15"/>
        <v>6.8999999999999995</v>
      </c>
      <c r="S79" t="str">
        <f t="shared" si="11"/>
        <v>0</v>
      </c>
      <c r="T79" s="8">
        <f t="shared" si="12"/>
        <v>10</v>
      </c>
      <c r="U79" s="4">
        <f t="shared" si="13"/>
        <v>6.8999999999999995</v>
      </c>
    </row>
    <row r="80" spans="6:21">
      <c r="F80" s="3">
        <v>42814</v>
      </c>
      <c r="G80" s="3" t="str">
        <f t="shared" si="8"/>
        <v>March</v>
      </c>
      <c r="H80" t="s">
        <v>8</v>
      </c>
      <c r="I80">
        <v>58.2</v>
      </c>
      <c r="J80">
        <v>0.77</v>
      </c>
      <c r="K80" t="str">
        <f t="shared" si="9"/>
        <v>Medium</v>
      </c>
      <c r="L80">
        <v>33</v>
      </c>
      <c r="M80" t="str">
        <f t="shared" si="14"/>
        <v>Medium</v>
      </c>
      <c r="N80" t="str">
        <f t="shared" si="10"/>
        <v>5</v>
      </c>
      <c r="O80" s="4">
        <v>0.3</v>
      </c>
      <c r="P80">
        <v>24</v>
      </c>
      <c r="Q80" s="5">
        <v>8</v>
      </c>
      <c r="R80" s="6">
        <f t="shared" si="15"/>
        <v>7.1999999999999993</v>
      </c>
      <c r="S80" t="str">
        <f t="shared" si="11"/>
        <v>0</v>
      </c>
      <c r="T80" s="8">
        <f t="shared" si="12"/>
        <v>5</v>
      </c>
      <c r="U80" s="4">
        <f t="shared" si="13"/>
        <v>7.1999999999999993</v>
      </c>
    </row>
    <row r="81" spans="6:21">
      <c r="F81" s="3">
        <v>42815</v>
      </c>
      <c r="G81" s="3" t="str">
        <f t="shared" si="8"/>
        <v>March</v>
      </c>
      <c r="H81" t="s">
        <v>9</v>
      </c>
      <c r="I81">
        <v>57.2</v>
      </c>
      <c r="J81">
        <v>0.83</v>
      </c>
      <c r="K81" t="str">
        <f t="shared" si="9"/>
        <v>Medium</v>
      </c>
      <c r="L81">
        <v>36</v>
      </c>
      <c r="M81" t="str">
        <f t="shared" si="14"/>
        <v>Medium</v>
      </c>
      <c r="N81" t="str">
        <f t="shared" si="10"/>
        <v>10</v>
      </c>
      <c r="O81" s="4">
        <v>0.3</v>
      </c>
      <c r="P81">
        <v>24</v>
      </c>
      <c r="Q81" s="5">
        <v>8</v>
      </c>
      <c r="R81" s="6">
        <f t="shared" si="15"/>
        <v>7.1999999999999993</v>
      </c>
      <c r="S81" t="str">
        <f t="shared" si="11"/>
        <v>0</v>
      </c>
      <c r="T81" s="8">
        <f t="shared" si="12"/>
        <v>10</v>
      </c>
      <c r="U81" s="4">
        <f t="shared" si="13"/>
        <v>7.1999999999999993</v>
      </c>
    </row>
    <row r="82" spans="6:21">
      <c r="F82" s="3">
        <v>42816</v>
      </c>
      <c r="G82" s="3" t="str">
        <f t="shared" si="8"/>
        <v>March</v>
      </c>
      <c r="H82" t="s">
        <v>10</v>
      </c>
      <c r="I82">
        <v>56.5</v>
      </c>
      <c r="J82">
        <v>0.74</v>
      </c>
      <c r="K82" t="str">
        <f t="shared" si="9"/>
        <v>Medium</v>
      </c>
      <c r="L82">
        <v>38</v>
      </c>
      <c r="M82" t="str">
        <f t="shared" si="14"/>
        <v>Medium</v>
      </c>
      <c r="N82" t="str">
        <f t="shared" si="10"/>
        <v>10</v>
      </c>
      <c r="O82" s="4">
        <v>0.3</v>
      </c>
      <c r="P82">
        <v>25</v>
      </c>
      <c r="Q82" s="5">
        <v>8</v>
      </c>
      <c r="R82" s="6">
        <f t="shared" si="15"/>
        <v>7.5</v>
      </c>
      <c r="S82" t="str">
        <f t="shared" si="11"/>
        <v>0</v>
      </c>
      <c r="T82" s="8">
        <f t="shared" si="12"/>
        <v>10</v>
      </c>
      <c r="U82" s="4">
        <f t="shared" si="13"/>
        <v>7.5</v>
      </c>
    </row>
    <row r="83" spans="6:21">
      <c r="F83" s="3">
        <v>42817</v>
      </c>
      <c r="G83" s="3" t="str">
        <f t="shared" si="8"/>
        <v>March</v>
      </c>
      <c r="H83" t="s">
        <v>11</v>
      </c>
      <c r="I83">
        <v>55.9</v>
      </c>
      <c r="J83">
        <v>0.87</v>
      </c>
      <c r="K83" t="str">
        <f t="shared" si="9"/>
        <v>Medium</v>
      </c>
      <c r="L83">
        <v>35</v>
      </c>
      <c r="M83" t="str">
        <f t="shared" si="14"/>
        <v>Medium</v>
      </c>
      <c r="N83" t="str">
        <f t="shared" si="10"/>
        <v>5</v>
      </c>
      <c r="O83" s="4">
        <v>0.3</v>
      </c>
      <c r="P83">
        <v>23</v>
      </c>
      <c r="Q83" s="5">
        <v>8</v>
      </c>
      <c r="R83" s="6">
        <f t="shared" si="15"/>
        <v>6.8999999999999995</v>
      </c>
      <c r="S83" t="str">
        <f t="shared" si="11"/>
        <v>0</v>
      </c>
      <c r="T83" s="8">
        <f t="shared" si="12"/>
        <v>5</v>
      </c>
      <c r="U83" s="4">
        <f t="shared" si="13"/>
        <v>6.8999999999999995</v>
      </c>
    </row>
    <row r="84" spans="6:21">
      <c r="F84" s="3">
        <v>42818</v>
      </c>
      <c r="G84" s="3" t="str">
        <f t="shared" si="8"/>
        <v>March</v>
      </c>
      <c r="H84" t="s">
        <v>12</v>
      </c>
      <c r="I84">
        <v>56.9</v>
      </c>
      <c r="J84">
        <v>0.83</v>
      </c>
      <c r="K84" t="str">
        <f t="shared" si="9"/>
        <v>Medium</v>
      </c>
      <c r="L84">
        <v>41</v>
      </c>
      <c r="M84" t="str">
        <f t="shared" si="14"/>
        <v>Medium</v>
      </c>
      <c r="N84" t="str">
        <f t="shared" si="10"/>
        <v>10</v>
      </c>
      <c r="O84" s="4">
        <v>0.3</v>
      </c>
      <c r="P84">
        <v>23</v>
      </c>
      <c r="Q84" s="5">
        <v>8</v>
      </c>
      <c r="R84" s="6">
        <f t="shared" si="15"/>
        <v>6.8999999999999995</v>
      </c>
      <c r="S84" t="str">
        <f t="shared" si="11"/>
        <v>0</v>
      </c>
      <c r="T84" s="8">
        <f t="shared" si="12"/>
        <v>10</v>
      </c>
      <c r="U84" s="4">
        <f t="shared" si="13"/>
        <v>6.8999999999999995</v>
      </c>
    </row>
    <row r="85" spans="6:21">
      <c r="F85" s="3">
        <v>42819</v>
      </c>
      <c r="G85" s="3" t="str">
        <f t="shared" si="8"/>
        <v>March</v>
      </c>
      <c r="H85" t="s">
        <v>13</v>
      </c>
      <c r="I85">
        <v>58.2</v>
      </c>
      <c r="J85">
        <v>0.8</v>
      </c>
      <c r="K85" t="str">
        <f t="shared" si="9"/>
        <v>Medium</v>
      </c>
      <c r="L85">
        <v>50</v>
      </c>
      <c r="M85" t="str">
        <f t="shared" si="14"/>
        <v>Medium</v>
      </c>
      <c r="N85" t="str">
        <f t="shared" si="10"/>
        <v>10</v>
      </c>
      <c r="O85" s="4">
        <v>0.3</v>
      </c>
      <c r="P85">
        <v>24</v>
      </c>
      <c r="Q85" s="5">
        <v>8</v>
      </c>
      <c r="R85" s="6">
        <f t="shared" si="15"/>
        <v>7.1999999999999993</v>
      </c>
      <c r="S85" t="str">
        <f t="shared" si="11"/>
        <v>0</v>
      </c>
      <c r="T85" s="8">
        <f t="shared" si="12"/>
        <v>10</v>
      </c>
      <c r="U85" s="4">
        <f t="shared" si="13"/>
        <v>7.1999999999999993</v>
      </c>
    </row>
    <row r="86" spans="6:21">
      <c r="F86" s="3">
        <v>42820</v>
      </c>
      <c r="G86" s="3" t="str">
        <f t="shared" si="8"/>
        <v>March</v>
      </c>
      <c r="H86" t="s">
        <v>7</v>
      </c>
      <c r="I86">
        <v>59.5</v>
      </c>
      <c r="J86">
        <v>0.77</v>
      </c>
      <c r="K86" t="str">
        <f t="shared" si="9"/>
        <v>Medium</v>
      </c>
      <c r="L86">
        <v>39</v>
      </c>
      <c r="M86" t="str">
        <f t="shared" si="14"/>
        <v>Medium</v>
      </c>
      <c r="N86" t="str">
        <f t="shared" si="10"/>
        <v>10</v>
      </c>
      <c r="O86" s="4">
        <v>0.3</v>
      </c>
      <c r="P86">
        <v>25</v>
      </c>
      <c r="Q86" s="5">
        <v>8</v>
      </c>
      <c r="R86" s="6">
        <f t="shared" si="15"/>
        <v>7.5</v>
      </c>
      <c r="S86" t="str">
        <f t="shared" si="11"/>
        <v>0</v>
      </c>
      <c r="T86" s="8">
        <f t="shared" si="12"/>
        <v>10</v>
      </c>
      <c r="U86" s="4">
        <f t="shared" si="13"/>
        <v>7.5</v>
      </c>
    </row>
    <row r="87" spans="6:21">
      <c r="F87" s="3">
        <v>42821</v>
      </c>
      <c r="G87" s="3" t="str">
        <f t="shared" si="8"/>
        <v>March</v>
      </c>
      <c r="H87" t="s">
        <v>8</v>
      </c>
      <c r="I87">
        <v>60.5</v>
      </c>
      <c r="J87">
        <v>0.74</v>
      </c>
      <c r="K87" t="str">
        <f t="shared" si="9"/>
        <v>Medium</v>
      </c>
      <c r="L87">
        <v>30</v>
      </c>
      <c r="M87" t="str">
        <f t="shared" si="14"/>
        <v>Medium</v>
      </c>
      <c r="N87" t="str">
        <f t="shared" si="10"/>
        <v>5</v>
      </c>
      <c r="O87" s="4">
        <v>0.3</v>
      </c>
      <c r="P87">
        <v>25</v>
      </c>
      <c r="Q87" s="5">
        <v>8</v>
      </c>
      <c r="R87" s="6">
        <f t="shared" si="15"/>
        <v>7.5</v>
      </c>
      <c r="S87" t="str">
        <f t="shared" si="11"/>
        <v>0</v>
      </c>
      <c r="T87" s="8">
        <f t="shared" si="12"/>
        <v>5</v>
      </c>
      <c r="U87" s="4">
        <f t="shared" si="13"/>
        <v>7.5</v>
      </c>
    </row>
    <row r="88" spans="6:21">
      <c r="F88" s="3">
        <v>42822</v>
      </c>
      <c r="G88" s="3" t="str">
        <f t="shared" si="8"/>
        <v>March</v>
      </c>
      <c r="H88" t="s">
        <v>9</v>
      </c>
      <c r="I88">
        <v>55.9</v>
      </c>
      <c r="J88">
        <v>0.83</v>
      </c>
      <c r="K88" t="str">
        <f t="shared" si="9"/>
        <v>Medium</v>
      </c>
      <c r="L88">
        <v>48</v>
      </c>
      <c r="M88" t="str">
        <f t="shared" si="14"/>
        <v>Medium</v>
      </c>
      <c r="N88" t="str">
        <f t="shared" si="10"/>
        <v>10</v>
      </c>
      <c r="O88" s="4">
        <v>0.3</v>
      </c>
      <c r="P88">
        <v>23</v>
      </c>
      <c r="Q88" s="5">
        <v>8</v>
      </c>
      <c r="R88" s="6">
        <f t="shared" si="15"/>
        <v>6.8999999999999995</v>
      </c>
      <c r="S88" t="str">
        <f t="shared" si="11"/>
        <v>0</v>
      </c>
      <c r="T88" s="8">
        <f t="shared" si="12"/>
        <v>10</v>
      </c>
      <c r="U88" s="4">
        <f t="shared" si="13"/>
        <v>6.8999999999999995</v>
      </c>
    </row>
    <row r="89" spans="6:21">
      <c r="F89" s="3">
        <v>42823</v>
      </c>
      <c r="G89" s="3" t="str">
        <f t="shared" si="8"/>
        <v>March</v>
      </c>
      <c r="H89" t="s">
        <v>10</v>
      </c>
      <c r="I89">
        <v>57.2</v>
      </c>
      <c r="J89">
        <v>0.83</v>
      </c>
      <c r="K89" t="str">
        <f t="shared" si="9"/>
        <v>Medium</v>
      </c>
      <c r="L89">
        <v>39</v>
      </c>
      <c r="M89" t="str">
        <f t="shared" si="14"/>
        <v>Medium</v>
      </c>
      <c r="N89" t="str">
        <f t="shared" si="10"/>
        <v>10</v>
      </c>
      <c r="O89" s="4">
        <v>0.3</v>
      </c>
      <c r="P89">
        <v>24</v>
      </c>
      <c r="Q89" s="5">
        <v>8</v>
      </c>
      <c r="R89" s="6">
        <f t="shared" si="15"/>
        <v>7.1999999999999993</v>
      </c>
      <c r="S89" t="str">
        <f t="shared" si="11"/>
        <v>0</v>
      </c>
      <c r="T89" s="8">
        <f t="shared" si="12"/>
        <v>10</v>
      </c>
      <c r="U89" s="4">
        <f t="shared" si="13"/>
        <v>7.1999999999999993</v>
      </c>
    </row>
    <row r="90" spans="6:21">
      <c r="F90" s="3">
        <v>42824</v>
      </c>
      <c r="G90" s="3" t="str">
        <f t="shared" si="8"/>
        <v>March</v>
      </c>
      <c r="H90" t="s">
        <v>11</v>
      </c>
      <c r="I90">
        <v>55.2</v>
      </c>
      <c r="J90">
        <v>0.8</v>
      </c>
      <c r="K90" t="str">
        <f t="shared" si="9"/>
        <v>Medium</v>
      </c>
      <c r="L90">
        <v>47</v>
      </c>
      <c r="M90" t="str">
        <f t="shared" si="14"/>
        <v>Medium</v>
      </c>
      <c r="N90" t="str">
        <f t="shared" si="10"/>
        <v>10</v>
      </c>
      <c r="O90" s="4">
        <v>0.3</v>
      </c>
      <c r="P90">
        <v>24</v>
      </c>
      <c r="Q90" s="5">
        <v>8</v>
      </c>
      <c r="R90" s="6">
        <f t="shared" si="15"/>
        <v>7.1999999999999993</v>
      </c>
      <c r="S90" t="str">
        <f t="shared" si="11"/>
        <v>0</v>
      </c>
      <c r="T90" s="8">
        <f t="shared" si="12"/>
        <v>10</v>
      </c>
      <c r="U90" s="4">
        <f t="shared" si="13"/>
        <v>7.1999999999999993</v>
      </c>
    </row>
    <row r="91" spans="6:21">
      <c r="F91" s="3">
        <v>42825</v>
      </c>
      <c r="G91" s="3" t="str">
        <f t="shared" si="8"/>
        <v>March</v>
      </c>
      <c r="H91" t="s">
        <v>12</v>
      </c>
      <c r="I91">
        <v>58.5</v>
      </c>
      <c r="J91">
        <v>0.77</v>
      </c>
      <c r="K91" t="str">
        <f t="shared" si="9"/>
        <v>Medium</v>
      </c>
      <c r="L91">
        <v>48</v>
      </c>
      <c r="M91" t="str">
        <f t="shared" si="14"/>
        <v>Medium</v>
      </c>
      <c r="N91" t="str">
        <f t="shared" si="10"/>
        <v>10</v>
      </c>
      <c r="O91" s="4">
        <v>0.3</v>
      </c>
      <c r="P91">
        <v>25</v>
      </c>
      <c r="Q91" s="5">
        <v>8</v>
      </c>
      <c r="R91" s="6">
        <f t="shared" si="15"/>
        <v>7.5</v>
      </c>
      <c r="S91" t="str">
        <f t="shared" si="11"/>
        <v>0</v>
      </c>
      <c r="T91" s="8">
        <f t="shared" si="12"/>
        <v>10</v>
      </c>
      <c r="U91" s="4">
        <f t="shared" si="13"/>
        <v>7.5</v>
      </c>
    </row>
    <row r="92" spans="6:21">
      <c r="F92" s="3">
        <v>42826</v>
      </c>
      <c r="G92" s="3" t="str">
        <f t="shared" si="8"/>
        <v>April</v>
      </c>
      <c r="H92" t="s">
        <v>13</v>
      </c>
      <c r="I92">
        <v>57.5</v>
      </c>
      <c r="J92">
        <v>0.8</v>
      </c>
      <c r="K92" t="str">
        <f t="shared" si="9"/>
        <v>Medium</v>
      </c>
      <c r="L92">
        <v>33</v>
      </c>
      <c r="M92" t="str">
        <f t="shared" si="14"/>
        <v>Medium</v>
      </c>
      <c r="N92" t="str">
        <f t="shared" si="10"/>
        <v>5</v>
      </c>
      <c r="O92" s="4">
        <v>0.3</v>
      </c>
      <c r="P92">
        <v>25</v>
      </c>
      <c r="Q92" s="5">
        <v>8</v>
      </c>
      <c r="R92" s="6">
        <f t="shared" si="15"/>
        <v>7.5</v>
      </c>
      <c r="S92" t="str">
        <f t="shared" si="11"/>
        <v>0</v>
      </c>
      <c r="T92" s="8">
        <f t="shared" si="12"/>
        <v>5</v>
      </c>
      <c r="U92" s="4">
        <f t="shared" si="13"/>
        <v>7.5</v>
      </c>
    </row>
    <row r="93" spans="6:21">
      <c r="F93" s="3">
        <v>42827</v>
      </c>
      <c r="G93" s="3" t="str">
        <f t="shared" si="8"/>
        <v>April</v>
      </c>
      <c r="H93" t="s">
        <v>7</v>
      </c>
      <c r="I93">
        <v>65.8</v>
      </c>
      <c r="J93">
        <v>0.74</v>
      </c>
      <c r="K93" t="str">
        <f t="shared" si="9"/>
        <v>Medium</v>
      </c>
      <c r="L93">
        <v>47</v>
      </c>
      <c r="M93" t="str">
        <f t="shared" si="14"/>
        <v>Medium</v>
      </c>
      <c r="N93" t="str">
        <f t="shared" si="10"/>
        <v>10</v>
      </c>
      <c r="O93" s="4">
        <v>0.3</v>
      </c>
      <c r="P93">
        <v>26</v>
      </c>
      <c r="Q93" s="5">
        <v>8</v>
      </c>
      <c r="R93" s="6">
        <f t="shared" si="15"/>
        <v>7.8</v>
      </c>
      <c r="S93" t="str">
        <f t="shared" si="11"/>
        <v>0</v>
      </c>
      <c r="T93" s="8">
        <f t="shared" si="12"/>
        <v>10</v>
      </c>
      <c r="U93" s="4">
        <f t="shared" si="13"/>
        <v>7.8</v>
      </c>
    </row>
    <row r="94" spans="6:21">
      <c r="F94" s="3">
        <v>42828</v>
      </c>
      <c r="G94" s="3" t="str">
        <f t="shared" si="8"/>
        <v>April</v>
      </c>
      <c r="H94" t="s">
        <v>8</v>
      </c>
      <c r="I94">
        <v>60.8</v>
      </c>
      <c r="J94">
        <v>0.74</v>
      </c>
      <c r="K94" t="str">
        <f t="shared" si="9"/>
        <v>Medium</v>
      </c>
      <c r="L94">
        <v>51</v>
      </c>
      <c r="M94" t="str">
        <f t="shared" si="14"/>
        <v>High</v>
      </c>
      <c r="N94" t="str">
        <f t="shared" si="10"/>
        <v>10</v>
      </c>
      <c r="O94" s="4">
        <v>0.3</v>
      </c>
      <c r="P94">
        <v>26</v>
      </c>
      <c r="Q94" s="5">
        <v>8</v>
      </c>
      <c r="R94" s="6">
        <f t="shared" si="15"/>
        <v>7.8</v>
      </c>
      <c r="S94" t="str">
        <f t="shared" si="11"/>
        <v>0</v>
      </c>
      <c r="T94" s="8">
        <f t="shared" si="12"/>
        <v>10</v>
      </c>
      <c r="U94" s="4">
        <f t="shared" si="13"/>
        <v>7.8</v>
      </c>
    </row>
    <row r="95" spans="6:21">
      <c r="F95" s="3">
        <v>42829</v>
      </c>
      <c r="G95" s="3" t="str">
        <f t="shared" si="8"/>
        <v>April</v>
      </c>
      <c r="H95" t="s">
        <v>9</v>
      </c>
      <c r="I95">
        <v>62.1</v>
      </c>
      <c r="J95">
        <v>0.71</v>
      </c>
      <c r="K95" t="str">
        <f t="shared" si="9"/>
        <v>Medium</v>
      </c>
      <c r="L95">
        <v>31</v>
      </c>
      <c r="M95" t="str">
        <f t="shared" si="14"/>
        <v>Medium</v>
      </c>
      <c r="N95" t="str">
        <f t="shared" si="10"/>
        <v>5</v>
      </c>
      <c r="O95" s="4">
        <v>0.3</v>
      </c>
      <c r="P95">
        <v>27</v>
      </c>
      <c r="Q95" s="5">
        <v>8</v>
      </c>
      <c r="R95" s="6">
        <f t="shared" si="15"/>
        <v>8.1</v>
      </c>
      <c r="S95" t="str">
        <f t="shared" si="11"/>
        <v>10</v>
      </c>
      <c r="T95" s="8">
        <f t="shared" si="12"/>
        <v>15</v>
      </c>
      <c r="U95" s="4">
        <f t="shared" si="13"/>
        <v>8.1</v>
      </c>
    </row>
    <row r="96" spans="6:21">
      <c r="F96" s="3">
        <v>42830</v>
      </c>
      <c r="G96" s="3" t="str">
        <f t="shared" si="8"/>
        <v>April</v>
      </c>
      <c r="H96" t="s">
        <v>10</v>
      </c>
      <c r="I96">
        <v>64.400000000000006</v>
      </c>
      <c r="J96">
        <v>0.71</v>
      </c>
      <c r="K96" t="str">
        <f t="shared" si="9"/>
        <v>Medium</v>
      </c>
      <c r="L96">
        <v>33</v>
      </c>
      <c r="M96" t="str">
        <f t="shared" si="14"/>
        <v>Medium</v>
      </c>
      <c r="N96" t="str">
        <f t="shared" si="10"/>
        <v>5</v>
      </c>
      <c r="O96" s="4">
        <v>0.3</v>
      </c>
      <c r="P96">
        <v>28</v>
      </c>
      <c r="Q96" s="5">
        <v>8</v>
      </c>
      <c r="R96" s="6">
        <f t="shared" si="15"/>
        <v>8.4</v>
      </c>
      <c r="S96" t="str">
        <f t="shared" si="11"/>
        <v>10</v>
      </c>
      <c r="T96" s="8">
        <f t="shared" si="12"/>
        <v>15</v>
      </c>
      <c r="U96" s="4">
        <f t="shared" si="13"/>
        <v>8.4</v>
      </c>
    </row>
    <row r="97" spans="6:21">
      <c r="F97" s="3">
        <v>42831</v>
      </c>
      <c r="G97" s="3" t="str">
        <f t="shared" si="8"/>
        <v>April</v>
      </c>
      <c r="H97" t="s">
        <v>11</v>
      </c>
      <c r="I97">
        <v>57.5</v>
      </c>
      <c r="J97">
        <v>0.8</v>
      </c>
      <c r="K97" t="str">
        <f t="shared" si="9"/>
        <v>Medium</v>
      </c>
      <c r="L97">
        <v>31</v>
      </c>
      <c r="M97" t="str">
        <f t="shared" si="14"/>
        <v>Medium</v>
      </c>
      <c r="N97" t="str">
        <f t="shared" si="10"/>
        <v>5</v>
      </c>
      <c r="O97" s="4">
        <v>0.3</v>
      </c>
      <c r="P97">
        <v>25</v>
      </c>
      <c r="Q97" s="5">
        <v>8</v>
      </c>
      <c r="R97" s="6">
        <f t="shared" si="15"/>
        <v>7.5</v>
      </c>
      <c r="S97" t="str">
        <f t="shared" si="11"/>
        <v>0</v>
      </c>
      <c r="T97" s="8">
        <f t="shared" si="12"/>
        <v>5</v>
      </c>
      <c r="U97" s="4">
        <f t="shared" si="13"/>
        <v>7.5</v>
      </c>
    </row>
    <row r="98" spans="6:21">
      <c r="F98" s="3">
        <v>42832</v>
      </c>
      <c r="G98" s="3" t="str">
        <f t="shared" si="8"/>
        <v>April</v>
      </c>
      <c r="H98" t="s">
        <v>12</v>
      </c>
      <c r="I98">
        <v>59.8</v>
      </c>
      <c r="J98">
        <v>0.74</v>
      </c>
      <c r="K98" t="str">
        <f t="shared" si="9"/>
        <v>Medium</v>
      </c>
      <c r="L98">
        <v>44</v>
      </c>
      <c r="M98" t="str">
        <f t="shared" si="14"/>
        <v>Medium</v>
      </c>
      <c r="N98" t="str">
        <f t="shared" si="10"/>
        <v>10</v>
      </c>
      <c r="O98" s="4">
        <v>0.3</v>
      </c>
      <c r="P98">
        <v>26</v>
      </c>
      <c r="Q98" s="5">
        <v>8</v>
      </c>
      <c r="R98" s="6">
        <f t="shared" si="15"/>
        <v>7.8</v>
      </c>
      <c r="S98" t="str">
        <f t="shared" si="11"/>
        <v>0</v>
      </c>
      <c r="T98" s="8">
        <f t="shared" si="12"/>
        <v>10</v>
      </c>
      <c r="U98" s="4">
        <f t="shared" si="13"/>
        <v>7.8</v>
      </c>
    </row>
    <row r="99" spans="6:21">
      <c r="F99" s="3">
        <v>42833</v>
      </c>
      <c r="G99" s="3" t="str">
        <f t="shared" si="8"/>
        <v>April</v>
      </c>
      <c r="H99" t="s">
        <v>13</v>
      </c>
      <c r="I99">
        <v>63.8</v>
      </c>
      <c r="J99">
        <v>0.74</v>
      </c>
      <c r="K99" t="str">
        <f t="shared" si="9"/>
        <v>Medium</v>
      </c>
      <c r="L99">
        <v>37</v>
      </c>
      <c r="M99" t="str">
        <f t="shared" si="14"/>
        <v>Medium</v>
      </c>
      <c r="N99" t="str">
        <f t="shared" si="10"/>
        <v>10</v>
      </c>
      <c r="O99" s="4">
        <v>0.3</v>
      </c>
      <c r="P99">
        <v>26</v>
      </c>
      <c r="Q99" s="5">
        <v>8</v>
      </c>
      <c r="R99" s="6">
        <f t="shared" si="15"/>
        <v>7.8</v>
      </c>
      <c r="S99" t="str">
        <f t="shared" si="11"/>
        <v>0</v>
      </c>
      <c r="T99" s="8">
        <f t="shared" si="12"/>
        <v>10</v>
      </c>
      <c r="U99" s="4">
        <f t="shared" si="13"/>
        <v>7.8</v>
      </c>
    </row>
    <row r="100" spans="6:21">
      <c r="F100" s="3">
        <v>42834</v>
      </c>
      <c r="G100" s="3" t="str">
        <f t="shared" si="8"/>
        <v>April</v>
      </c>
      <c r="H100" t="s">
        <v>7</v>
      </c>
      <c r="I100">
        <v>63.1</v>
      </c>
      <c r="J100">
        <v>0.69</v>
      </c>
      <c r="K100" t="str">
        <f t="shared" si="9"/>
        <v>Medium</v>
      </c>
      <c r="L100">
        <v>52</v>
      </c>
      <c r="M100" t="str">
        <f t="shared" si="14"/>
        <v>High</v>
      </c>
      <c r="N100" t="str">
        <f t="shared" si="10"/>
        <v>10</v>
      </c>
      <c r="O100" s="4">
        <v>0.3</v>
      </c>
      <c r="P100">
        <v>27</v>
      </c>
      <c r="Q100" s="5">
        <v>8</v>
      </c>
      <c r="R100" s="6">
        <f t="shared" si="15"/>
        <v>8.1</v>
      </c>
      <c r="S100" t="str">
        <f t="shared" si="11"/>
        <v>10</v>
      </c>
      <c r="T100" s="8">
        <f t="shared" si="12"/>
        <v>20</v>
      </c>
      <c r="U100" s="4">
        <f t="shared" si="13"/>
        <v>8.1</v>
      </c>
    </row>
    <row r="101" spans="6:21">
      <c r="F101" s="3">
        <v>42835</v>
      </c>
      <c r="G101" s="3" t="str">
        <f t="shared" si="8"/>
        <v>April</v>
      </c>
      <c r="H101" t="s">
        <v>8</v>
      </c>
      <c r="I101">
        <v>58.5</v>
      </c>
      <c r="J101">
        <v>0.74</v>
      </c>
      <c r="K101" t="str">
        <f t="shared" si="9"/>
        <v>Medium</v>
      </c>
      <c r="L101">
        <v>48</v>
      </c>
      <c r="M101" t="str">
        <f t="shared" si="14"/>
        <v>Medium</v>
      </c>
      <c r="N101" t="str">
        <f t="shared" si="10"/>
        <v>10</v>
      </c>
      <c r="O101" s="4">
        <v>0.3</v>
      </c>
      <c r="P101">
        <v>25</v>
      </c>
      <c r="Q101" s="5">
        <v>8</v>
      </c>
      <c r="R101" s="6">
        <f t="shared" si="15"/>
        <v>7.5</v>
      </c>
      <c r="S101" t="str">
        <f t="shared" si="11"/>
        <v>0</v>
      </c>
      <c r="T101" s="8">
        <f t="shared" si="12"/>
        <v>10</v>
      </c>
      <c r="U101" s="4">
        <f t="shared" si="13"/>
        <v>7.5</v>
      </c>
    </row>
    <row r="102" spans="6:21">
      <c r="F102" s="3">
        <v>42836</v>
      </c>
      <c r="G102" s="3" t="str">
        <f t="shared" si="8"/>
        <v>April</v>
      </c>
      <c r="H102" t="s">
        <v>9</v>
      </c>
      <c r="I102">
        <v>60.8</v>
      </c>
      <c r="J102">
        <v>0.74</v>
      </c>
      <c r="K102" t="str">
        <f t="shared" si="9"/>
        <v>Medium</v>
      </c>
      <c r="L102">
        <v>34</v>
      </c>
      <c r="M102" t="str">
        <f t="shared" si="14"/>
        <v>Medium</v>
      </c>
      <c r="N102" t="str">
        <f t="shared" si="10"/>
        <v>5</v>
      </c>
      <c r="O102" s="4">
        <v>0.3</v>
      </c>
      <c r="P102">
        <v>26</v>
      </c>
      <c r="Q102" s="5">
        <v>8</v>
      </c>
      <c r="R102" s="6">
        <f t="shared" si="15"/>
        <v>7.8</v>
      </c>
      <c r="S102" t="str">
        <f t="shared" si="11"/>
        <v>0</v>
      </c>
      <c r="T102" s="8">
        <f t="shared" si="12"/>
        <v>5</v>
      </c>
      <c r="U102" s="4">
        <f t="shared" si="13"/>
        <v>7.8</v>
      </c>
    </row>
    <row r="103" spans="6:21">
      <c r="F103" s="3">
        <v>42837</v>
      </c>
      <c r="G103" s="3" t="str">
        <f t="shared" si="8"/>
        <v>April</v>
      </c>
      <c r="H103" t="s">
        <v>10</v>
      </c>
      <c r="I103">
        <v>66.099999999999994</v>
      </c>
      <c r="J103">
        <v>0.74</v>
      </c>
      <c r="K103" t="str">
        <f t="shared" si="9"/>
        <v>Medium</v>
      </c>
      <c r="L103">
        <v>30</v>
      </c>
      <c r="M103" t="str">
        <f t="shared" si="14"/>
        <v>Medium</v>
      </c>
      <c r="N103" t="str">
        <f t="shared" si="10"/>
        <v>5</v>
      </c>
      <c r="O103" s="4">
        <v>0.3</v>
      </c>
      <c r="P103">
        <v>27</v>
      </c>
      <c r="Q103" s="5">
        <v>8</v>
      </c>
      <c r="R103" s="6">
        <f t="shared" si="15"/>
        <v>8.1</v>
      </c>
      <c r="S103" t="str">
        <f t="shared" si="11"/>
        <v>10</v>
      </c>
      <c r="T103" s="8">
        <f t="shared" si="12"/>
        <v>15</v>
      </c>
      <c r="U103" s="4">
        <f t="shared" si="13"/>
        <v>8.1</v>
      </c>
    </row>
    <row r="104" spans="6:21">
      <c r="F104" s="3">
        <v>42838</v>
      </c>
      <c r="G104" s="3" t="str">
        <f t="shared" si="8"/>
        <v>April</v>
      </c>
      <c r="H104" t="s">
        <v>11</v>
      </c>
      <c r="I104">
        <v>61.1</v>
      </c>
      <c r="J104">
        <v>0.69</v>
      </c>
      <c r="K104" t="str">
        <f t="shared" si="9"/>
        <v>Medium</v>
      </c>
      <c r="L104">
        <v>46</v>
      </c>
      <c r="M104" t="str">
        <f t="shared" si="14"/>
        <v>Medium</v>
      </c>
      <c r="N104" t="str">
        <f t="shared" si="10"/>
        <v>10</v>
      </c>
      <c r="O104" s="4">
        <v>0.3</v>
      </c>
      <c r="P104">
        <v>27</v>
      </c>
      <c r="Q104" s="5">
        <v>8</v>
      </c>
      <c r="R104" s="6">
        <f t="shared" si="15"/>
        <v>8.1</v>
      </c>
      <c r="S104" t="str">
        <f t="shared" si="11"/>
        <v>10</v>
      </c>
      <c r="T104" s="8">
        <f t="shared" si="12"/>
        <v>20</v>
      </c>
      <c r="U104" s="4">
        <f t="shared" si="13"/>
        <v>8.1</v>
      </c>
    </row>
    <row r="105" spans="6:21">
      <c r="F105" s="3">
        <v>42839</v>
      </c>
      <c r="G105" s="3" t="str">
        <f t="shared" si="8"/>
        <v>April</v>
      </c>
      <c r="H105" t="s">
        <v>12</v>
      </c>
      <c r="I105">
        <v>61.5</v>
      </c>
      <c r="J105">
        <v>0.77</v>
      </c>
      <c r="K105" t="str">
        <f t="shared" si="9"/>
        <v>Medium</v>
      </c>
      <c r="L105">
        <v>49</v>
      </c>
      <c r="M105" t="str">
        <f t="shared" si="14"/>
        <v>Medium</v>
      </c>
      <c r="N105" t="str">
        <f t="shared" si="10"/>
        <v>10</v>
      </c>
      <c r="O105" s="4">
        <v>0.3</v>
      </c>
      <c r="P105">
        <v>25</v>
      </c>
      <c r="Q105" s="5">
        <v>8</v>
      </c>
      <c r="R105" s="6">
        <f t="shared" si="15"/>
        <v>7.5</v>
      </c>
      <c r="S105" t="str">
        <f t="shared" si="11"/>
        <v>0</v>
      </c>
      <c r="T105" s="8">
        <f t="shared" si="12"/>
        <v>10</v>
      </c>
      <c r="U105" s="4">
        <f t="shared" si="13"/>
        <v>7.5</v>
      </c>
    </row>
    <row r="106" spans="6:21">
      <c r="F106" s="3">
        <v>42840</v>
      </c>
      <c r="G106" s="3" t="str">
        <f t="shared" si="8"/>
        <v>April</v>
      </c>
      <c r="H106" t="s">
        <v>13</v>
      </c>
      <c r="I106">
        <v>65.8</v>
      </c>
      <c r="J106">
        <v>0.74</v>
      </c>
      <c r="K106" t="str">
        <f t="shared" si="9"/>
        <v>Medium</v>
      </c>
      <c r="L106">
        <v>41</v>
      </c>
      <c r="M106" t="str">
        <f t="shared" si="14"/>
        <v>Medium</v>
      </c>
      <c r="N106" t="str">
        <f t="shared" si="10"/>
        <v>10</v>
      </c>
      <c r="O106" s="4">
        <v>0.3</v>
      </c>
      <c r="P106">
        <v>26</v>
      </c>
      <c r="Q106" s="5">
        <v>8</v>
      </c>
      <c r="R106" s="6">
        <f t="shared" si="15"/>
        <v>7.8</v>
      </c>
      <c r="S106" t="str">
        <f t="shared" si="11"/>
        <v>0</v>
      </c>
      <c r="T106" s="8">
        <f t="shared" si="12"/>
        <v>10</v>
      </c>
      <c r="U106" s="4">
        <f t="shared" si="13"/>
        <v>7.8</v>
      </c>
    </row>
    <row r="107" spans="6:21">
      <c r="F107" s="3">
        <v>42841</v>
      </c>
      <c r="G107" s="3" t="str">
        <f t="shared" si="8"/>
        <v>April</v>
      </c>
      <c r="H107" t="s">
        <v>7</v>
      </c>
      <c r="I107">
        <v>65.099999999999994</v>
      </c>
      <c r="J107">
        <v>0.69</v>
      </c>
      <c r="K107" t="str">
        <f t="shared" si="9"/>
        <v>Medium</v>
      </c>
      <c r="L107">
        <v>43</v>
      </c>
      <c r="M107" t="str">
        <f t="shared" si="14"/>
        <v>Medium</v>
      </c>
      <c r="N107" t="str">
        <f t="shared" si="10"/>
        <v>10</v>
      </c>
      <c r="O107" s="4">
        <v>0.3</v>
      </c>
      <c r="P107">
        <v>27</v>
      </c>
      <c r="Q107" s="5">
        <v>8</v>
      </c>
      <c r="R107" s="6">
        <f t="shared" si="15"/>
        <v>8.1</v>
      </c>
      <c r="S107" t="str">
        <f t="shared" si="11"/>
        <v>10</v>
      </c>
      <c r="T107" s="8">
        <f t="shared" si="12"/>
        <v>20</v>
      </c>
      <c r="U107" s="4">
        <f t="shared" si="13"/>
        <v>8.1</v>
      </c>
    </row>
    <row r="108" spans="6:21">
      <c r="F108" s="3">
        <v>42842</v>
      </c>
      <c r="G108" s="3" t="str">
        <f t="shared" si="8"/>
        <v>April</v>
      </c>
      <c r="H108" t="s">
        <v>8</v>
      </c>
      <c r="I108">
        <v>64.099999999999994</v>
      </c>
      <c r="J108">
        <v>0.71</v>
      </c>
      <c r="K108" t="str">
        <f t="shared" si="9"/>
        <v>Medium</v>
      </c>
      <c r="L108">
        <v>56</v>
      </c>
      <c r="M108" t="str">
        <f t="shared" si="14"/>
        <v>High</v>
      </c>
      <c r="N108" t="str">
        <f t="shared" si="10"/>
        <v>10</v>
      </c>
      <c r="O108" s="4">
        <v>0.3</v>
      </c>
      <c r="P108">
        <v>27</v>
      </c>
      <c r="Q108" s="5">
        <v>8</v>
      </c>
      <c r="R108" s="6">
        <f t="shared" si="15"/>
        <v>8.1</v>
      </c>
      <c r="S108" t="str">
        <f t="shared" si="11"/>
        <v>10</v>
      </c>
      <c r="T108" s="8">
        <f t="shared" si="12"/>
        <v>20</v>
      </c>
      <c r="U108" s="4">
        <f t="shared" si="13"/>
        <v>8.1</v>
      </c>
    </row>
    <row r="109" spans="6:21">
      <c r="F109" s="3">
        <v>42843</v>
      </c>
      <c r="G109" s="3" t="str">
        <f t="shared" si="8"/>
        <v>April</v>
      </c>
      <c r="H109" t="s">
        <v>9</v>
      </c>
      <c r="I109">
        <v>62.5</v>
      </c>
      <c r="J109">
        <v>0.74</v>
      </c>
      <c r="K109" t="str">
        <f t="shared" si="9"/>
        <v>Medium</v>
      </c>
      <c r="L109">
        <v>31</v>
      </c>
      <c r="M109" t="str">
        <f t="shared" si="14"/>
        <v>Medium</v>
      </c>
      <c r="N109" t="str">
        <f t="shared" si="10"/>
        <v>5</v>
      </c>
      <c r="O109" s="4">
        <v>0.3</v>
      </c>
      <c r="P109">
        <v>25</v>
      </c>
      <c r="Q109" s="5">
        <v>8</v>
      </c>
      <c r="R109" s="6">
        <f t="shared" si="15"/>
        <v>7.5</v>
      </c>
      <c r="S109" t="str">
        <f t="shared" si="11"/>
        <v>0</v>
      </c>
      <c r="T109" s="8">
        <f t="shared" si="12"/>
        <v>5</v>
      </c>
      <c r="U109" s="4">
        <f t="shared" si="13"/>
        <v>7.5</v>
      </c>
    </row>
    <row r="110" spans="6:21">
      <c r="F110" s="3">
        <v>42844</v>
      </c>
      <c r="G110" s="3" t="str">
        <f t="shared" si="8"/>
        <v>April</v>
      </c>
      <c r="H110" t="s">
        <v>10</v>
      </c>
      <c r="I110">
        <v>59.8</v>
      </c>
      <c r="J110">
        <v>0.77</v>
      </c>
      <c r="K110" t="str">
        <f t="shared" si="9"/>
        <v>Medium</v>
      </c>
      <c r="L110">
        <v>53</v>
      </c>
      <c r="M110" t="str">
        <f t="shared" si="14"/>
        <v>High</v>
      </c>
      <c r="N110" t="str">
        <f t="shared" si="10"/>
        <v>10</v>
      </c>
      <c r="O110" s="4">
        <v>0.3</v>
      </c>
      <c r="P110">
        <v>26</v>
      </c>
      <c r="Q110" s="5">
        <v>8</v>
      </c>
      <c r="R110" s="6">
        <f t="shared" si="15"/>
        <v>7.8</v>
      </c>
      <c r="S110" t="str">
        <f t="shared" si="11"/>
        <v>0</v>
      </c>
      <c r="T110" s="8">
        <f t="shared" si="12"/>
        <v>10</v>
      </c>
      <c r="U110" s="4">
        <f t="shared" si="13"/>
        <v>7.8</v>
      </c>
    </row>
    <row r="111" spans="6:21">
      <c r="F111" s="3">
        <v>42845</v>
      </c>
      <c r="G111" s="3" t="str">
        <f t="shared" si="8"/>
        <v>April</v>
      </c>
      <c r="H111" t="s">
        <v>11</v>
      </c>
      <c r="I111">
        <v>68.099999999999994</v>
      </c>
      <c r="J111">
        <v>0.69</v>
      </c>
      <c r="K111" t="str">
        <f t="shared" si="9"/>
        <v>Medium</v>
      </c>
      <c r="L111">
        <v>42</v>
      </c>
      <c r="M111" t="str">
        <f t="shared" si="14"/>
        <v>Medium</v>
      </c>
      <c r="N111" t="str">
        <f t="shared" si="10"/>
        <v>10</v>
      </c>
      <c r="O111" s="4">
        <v>0.3</v>
      </c>
      <c r="P111">
        <v>27</v>
      </c>
      <c r="Q111" s="5">
        <v>8</v>
      </c>
      <c r="R111" s="6">
        <f t="shared" si="15"/>
        <v>8.1</v>
      </c>
      <c r="S111" t="str">
        <f t="shared" si="11"/>
        <v>10</v>
      </c>
      <c r="T111" s="8">
        <f t="shared" si="12"/>
        <v>20</v>
      </c>
      <c r="U111" s="4">
        <f t="shared" si="13"/>
        <v>8.1</v>
      </c>
    </row>
    <row r="112" spans="6:21">
      <c r="F112" s="3">
        <v>42846</v>
      </c>
      <c r="G112" s="3" t="str">
        <f t="shared" si="8"/>
        <v>April</v>
      </c>
      <c r="H112" t="s">
        <v>12</v>
      </c>
      <c r="I112">
        <v>67.099999999999994</v>
      </c>
      <c r="J112">
        <v>0.74</v>
      </c>
      <c r="K112" t="str">
        <f t="shared" si="9"/>
        <v>Medium</v>
      </c>
      <c r="L112">
        <v>48</v>
      </c>
      <c r="M112" t="str">
        <f t="shared" si="14"/>
        <v>Medium</v>
      </c>
      <c r="N112" t="str">
        <f t="shared" si="10"/>
        <v>10</v>
      </c>
      <c r="O112" s="4">
        <v>0.3</v>
      </c>
      <c r="P112">
        <v>27</v>
      </c>
      <c r="Q112" s="5">
        <v>8</v>
      </c>
      <c r="R112" s="6">
        <f t="shared" si="15"/>
        <v>8.1</v>
      </c>
      <c r="S112" t="str">
        <f t="shared" si="11"/>
        <v>10</v>
      </c>
      <c r="T112" s="8">
        <f t="shared" si="12"/>
        <v>20</v>
      </c>
      <c r="U112" s="4">
        <f t="shared" si="13"/>
        <v>8.1</v>
      </c>
    </row>
    <row r="113" spans="6:21">
      <c r="F113" s="3">
        <v>42847</v>
      </c>
      <c r="G113" s="3" t="str">
        <f t="shared" si="8"/>
        <v>April</v>
      </c>
      <c r="H113" t="s">
        <v>13</v>
      </c>
      <c r="I113">
        <v>57.5</v>
      </c>
      <c r="J113">
        <v>0.77</v>
      </c>
      <c r="K113" t="str">
        <f t="shared" si="9"/>
        <v>Medium</v>
      </c>
      <c r="L113">
        <v>47</v>
      </c>
      <c r="M113" t="str">
        <f t="shared" si="14"/>
        <v>Medium</v>
      </c>
      <c r="N113" t="str">
        <f t="shared" si="10"/>
        <v>10</v>
      </c>
      <c r="O113" s="4">
        <v>0.3</v>
      </c>
      <c r="P113">
        <v>25</v>
      </c>
      <c r="Q113" s="5">
        <v>8</v>
      </c>
      <c r="R113" s="6">
        <f t="shared" si="15"/>
        <v>7.5</v>
      </c>
      <c r="S113" t="str">
        <f t="shared" si="11"/>
        <v>0</v>
      </c>
      <c r="T113" s="8">
        <f t="shared" si="12"/>
        <v>10</v>
      </c>
      <c r="U113" s="4">
        <f t="shared" si="13"/>
        <v>7.5</v>
      </c>
    </row>
    <row r="114" spans="6:21">
      <c r="F114" s="3">
        <v>42848</v>
      </c>
      <c r="G114" s="3" t="str">
        <f t="shared" si="8"/>
        <v>April</v>
      </c>
      <c r="H114" t="s">
        <v>7</v>
      </c>
      <c r="I114">
        <v>60.8</v>
      </c>
      <c r="J114">
        <v>0.77</v>
      </c>
      <c r="K114" t="str">
        <f t="shared" si="9"/>
        <v>Medium</v>
      </c>
      <c r="L114">
        <v>50</v>
      </c>
      <c r="M114" t="str">
        <f t="shared" si="14"/>
        <v>Medium</v>
      </c>
      <c r="N114" t="str">
        <f t="shared" si="10"/>
        <v>10</v>
      </c>
      <c r="O114" s="4">
        <v>0.3</v>
      </c>
      <c r="P114">
        <v>26</v>
      </c>
      <c r="Q114" s="5">
        <v>8</v>
      </c>
      <c r="R114" s="6">
        <f t="shared" si="15"/>
        <v>7.8</v>
      </c>
      <c r="S114" t="str">
        <f t="shared" si="11"/>
        <v>0</v>
      </c>
      <c r="T114" s="8">
        <f t="shared" si="12"/>
        <v>10</v>
      </c>
      <c r="U114" s="4">
        <f t="shared" si="13"/>
        <v>7.8</v>
      </c>
    </row>
    <row r="115" spans="6:21">
      <c r="F115" s="3">
        <v>42849</v>
      </c>
      <c r="G115" s="3" t="str">
        <f t="shared" si="8"/>
        <v>April</v>
      </c>
      <c r="H115" t="s">
        <v>8</v>
      </c>
      <c r="I115">
        <v>65.099999999999994</v>
      </c>
      <c r="J115">
        <v>0.69</v>
      </c>
      <c r="K115" t="str">
        <f t="shared" si="9"/>
        <v>Medium</v>
      </c>
      <c r="L115">
        <v>48</v>
      </c>
      <c r="M115" t="str">
        <f t="shared" si="14"/>
        <v>Medium</v>
      </c>
      <c r="N115" t="str">
        <f t="shared" si="10"/>
        <v>10</v>
      </c>
      <c r="O115" s="4">
        <v>0.3</v>
      </c>
      <c r="P115">
        <v>27</v>
      </c>
      <c r="Q115" s="5">
        <v>8</v>
      </c>
      <c r="R115" s="6">
        <f t="shared" si="15"/>
        <v>8.1</v>
      </c>
      <c r="S115" t="str">
        <f t="shared" si="11"/>
        <v>10</v>
      </c>
      <c r="T115" s="8">
        <f t="shared" si="12"/>
        <v>20</v>
      </c>
      <c r="U115" s="4">
        <f t="shared" si="13"/>
        <v>8.1</v>
      </c>
    </row>
    <row r="116" spans="6:21">
      <c r="F116" s="3">
        <v>42850</v>
      </c>
      <c r="G116" s="3" t="str">
        <f t="shared" si="8"/>
        <v>April</v>
      </c>
      <c r="H116" t="s">
        <v>9</v>
      </c>
      <c r="I116">
        <v>65.099999999999994</v>
      </c>
      <c r="J116">
        <v>0.71</v>
      </c>
      <c r="K116" t="str">
        <f t="shared" si="9"/>
        <v>Medium</v>
      </c>
      <c r="L116">
        <v>37</v>
      </c>
      <c r="M116" t="str">
        <f t="shared" si="14"/>
        <v>Medium</v>
      </c>
      <c r="N116" t="str">
        <f t="shared" si="10"/>
        <v>10</v>
      </c>
      <c r="O116" s="4">
        <v>0.3</v>
      </c>
      <c r="P116">
        <v>27</v>
      </c>
      <c r="Q116" s="5">
        <v>8</v>
      </c>
      <c r="R116" s="6">
        <f t="shared" si="15"/>
        <v>8.1</v>
      </c>
      <c r="S116" t="str">
        <f t="shared" si="11"/>
        <v>10</v>
      </c>
      <c r="T116" s="8">
        <f t="shared" si="12"/>
        <v>20</v>
      </c>
      <c r="U116" s="4">
        <f t="shared" si="13"/>
        <v>8.1</v>
      </c>
    </row>
    <row r="117" spans="6:21">
      <c r="F117" s="3">
        <v>42851</v>
      </c>
      <c r="G117" s="3" t="str">
        <f t="shared" si="8"/>
        <v>April</v>
      </c>
      <c r="H117" t="s">
        <v>10</v>
      </c>
      <c r="I117">
        <v>62.5</v>
      </c>
      <c r="J117">
        <v>0.8</v>
      </c>
      <c r="K117" t="str">
        <f t="shared" si="9"/>
        <v>Medium</v>
      </c>
      <c r="L117">
        <v>48</v>
      </c>
      <c r="M117" t="str">
        <f t="shared" si="14"/>
        <v>Medium</v>
      </c>
      <c r="N117" t="str">
        <f t="shared" si="10"/>
        <v>10</v>
      </c>
      <c r="O117" s="4">
        <v>0.3</v>
      </c>
      <c r="P117">
        <v>25</v>
      </c>
      <c r="Q117" s="5">
        <v>8</v>
      </c>
      <c r="R117" s="6">
        <f t="shared" si="15"/>
        <v>7.5</v>
      </c>
      <c r="S117" t="str">
        <f t="shared" si="11"/>
        <v>0</v>
      </c>
      <c r="T117" s="8">
        <f t="shared" si="12"/>
        <v>10</v>
      </c>
      <c r="U117" s="4">
        <f t="shared" si="13"/>
        <v>7.5</v>
      </c>
    </row>
    <row r="118" spans="6:21">
      <c r="F118" s="3">
        <v>42852</v>
      </c>
      <c r="G118" s="3" t="str">
        <f t="shared" si="8"/>
        <v>April</v>
      </c>
      <c r="H118" t="s">
        <v>11</v>
      </c>
      <c r="I118">
        <v>63.5</v>
      </c>
      <c r="J118">
        <v>0.77</v>
      </c>
      <c r="K118" t="str">
        <f t="shared" si="9"/>
        <v>Medium</v>
      </c>
      <c r="L118">
        <v>50</v>
      </c>
      <c r="M118" t="str">
        <f t="shared" si="14"/>
        <v>Medium</v>
      </c>
      <c r="N118" t="str">
        <f t="shared" si="10"/>
        <v>10</v>
      </c>
      <c r="O118" s="4">
        <v>0.3</v>
      </c>
      <c r="P118">
        <v>25</v>
      </c>
      <c r="Q118" s="5">
        <v>8</v>
      </c>
      <c r="R118" s="6">
        <f t="shared" si="15"/>
        <v>7.5</v>
      </c>
      <c r="S118" t="str">
        <f t="shared" si="11"/>
        <v>0</v>
      </c>
      <c r="T118" s="8">
        <f t="shared" si="12"/>
        <v>10</v>
      </c>
      <c r="U118" s="4">
        <f t="shared" si="13"/>
        <v>7.5</v>
      </c>
    </row>
    <row r="119" spans="6:21">
      <c r="F119" s="3">
        <v>42853</v>
      </c>
      <c r="G119" s="3" t="str">
        <f t="shared" si="8"/>
        <v>April</v>
      </c>
      <c r="H119" t="s">
        <v>12</v>
      </c>
      <c r="I119">
        <v>58.8</v>
      </c>
      <c r="J119">
        <v>0.74</v>
      </c>
      <c r="K119" t="str">
        <f t="shared" si="9"/>
        <v>Medium</v>
      </c>
      <c r="L119">
        <v>32</v>
      </c>
      <c r="M119" t="str">
        <f t="shared" si="14"/>
        <v>Medium</v>
      </c>
      <c r="N119" t="str">
        <f t="shared" si="10"/>
        <v>5</v>
      </c>
      <c r="O119" s="4">
        <v>0.3</v>
      </c>
      <c r="P119">
        <v>26</v>
      </c>
      <c r="Q119" s="5">
        <v>8</v>
      </c>
      <c r="R119" s="6">
        <f t="shared" si="15"/>
        <v>7.8</v>
      </c>
      <c r="S119" t="str">
        <f t="shared" si="11"/>
        <v>0</v>
      </c>
      <c r="T119" s="8">
        <f t="shared" si="12"/>
        <v>5</v>
      </c>
      <c r="U119" s="4">
        <f t="shared" si="13"/>
        <v>7.8</v>
      </c>
    </row>
    <row r="120" spans="6:21">
      <c r="F120" s="3">
        <v>42854</v>
      </c>
      <c r="G120" s="3" t="str">
        <f t="shared" si="8"/>
        <v>April</v>
      </c>
      <c r="H120" t="s">
        <v>13</v>
      </c>
      <c r="I120">
        <v>65.099999999999994</v>
      </c>
      <c r="J120">
        <v>0.71</v>
      </c>
      <c r="K120" t="str">
        <f t="shared" si="9"/>
        <v>Medium</v>
      </c>
      <c r="L120">
        <v>32</v>
      </c>
      <c r="M120" t="str">
        <f t="shared" si="14"/>
        <v>Medium</v>
      </c>
      <c r="N120" t="str">
        <f t="shared" si="10"/>
        <v>5</v>
      </c>
      <c r="O120" s="4">
        <v>0.3</v>
      </c>
      <c r="P120">
        <v>27</v>
      </c>
      <c r="Q120" s="5">
        <v>8</v>
      </c>
      <c r="R120" s="6">
        <f t="shared" si="15"/>
        <v>8.1</v>
      </c>
      <c r="S120" t="str">
        <f t="shared" si="11"/>
        <v>10</v>
      </c>
      <c r="T120" s="8">
        <f t="shared" si="12"/>
        <v>15</v>
      </c>
      <c r="U120" s="4">
        <f t="shared" si="13"/>
        <v>8.1</v>
      </c>
    </row>
    <row r="121" spans="6:21">
      <c r="F121" s="3">
        <v>42855</v>
      </c>
      <c r="G121" s="3" t="str">
        <f t="shared" si="8"/>
        <v>April</v>
      </c>
      <c r="H121" t="s">
        <v>7</v>
      </c>
      <c r="I121">
        <v>67.099999999999994</v>
      </c>
      <c r="J121">
        <v>0.74</v>
      </c>
      <c r="K121" t="str">
        <f t="shared" si="9"/>
        <v>Medium</v>
      </c>
      <c r="L121">
        <v>35</v>
      </c>
      <c r="M121" t="str">
        <f t="shared" si="14"/>
        <v>Medium</v>
      </c>
      <c r="N121" t="str">
        <f t="shared" si="10"/>
        <v>5</v>
      </c>
      <c r="O121" s="4">
        <v>0.3</v>
      </c>
      <c r="P121">
        <v>27</v>
      </c>
      <c r="Q121" s="5">
        <v>8</v>
      </c>
      <c r="R121" s="6">
        <f t="shared" si="15"/>
        <v>8.1</v>
      </c>
      <c r="S121" t="str">
        <f t="shared" si="11"/>
        <v>10</v>
      </c>
      <c r="T121" s="8">
        <f t="shared" si="12"/>
        <v>15</v>
      </c>
      <c r="U121" s="4">
        <f t="shared" si="13"/>
        <v>8.1</v>
      </c>
    </row>
    <row r="122" spans="6:21">
      <c r="F122" s="3">
        <v>42856</v>
      </c>
      <c r="G122" s="3" t="str">
        <f t="shared" si="8"/>
        <v>May</v>
      </c>
      <c r="H122" t="s">
        <v>8</v>
      </c>
      <c r="I122">
        <v>66.7</v>
      </c>
      <c r="J122">
        <v>0.65</v>
      </c>
      <c r="K122" t="str">
        <f t="shared" si="9"/>
        <v>Medium</v>
      </c>
      <c r="L122">
        <v>56</v>
      </c>
      <c r="M122" t="str">
        <f t="shared" si="14"/>
        <v>High</v>
      </c>
      <c r="N122" t="str">
        <f t="shared" si="10"/>
        <v>10</v>
      </c>
      <c r="O122" s="4">
        <v>0.3</v>
      </c>
      <c r="P122">
        <v>29</v>
      </c>
      <c r="Q122" s="5">
        <v>8</v>
      </c>
      <c r="R122" s="6">
        <f t="shared" si="15"/>
        <v>8.6999999999999993</v>
      </c>
      <c r="S122" t="str">
        <f t="shared" si="11"/>
        <v>10</v>
      </c>
      <c r="T122" s="8">
        <f t="shared" si="12"/>
        <v>20</v>
      </c>
      <c r="U122" s="4">
        <f t="shared" si="13"/>
        <v>8.6999999999999993</v>
      </c>
    </row>
    <row r="123" spans="6:21">
      <c r="F123" s="3">
        <v>42857</v>
      </c>
      <c r="G123" s="3" t="str">
        <f t="shared" si="8"/>
        <v>May</v>
      </c>
      <c r="H123" t="s">
        <v>9</v>
      </c>
      <c r="I123">
        <v>65.7</v>
      </c>
      <c r="J123">
        <v>0.69</v>
      </c>
      <c r="K123" t="str">
        <f t="shared" si="9"/>
        <v>Medium</v>
      </c>
      <c r="L123">
        <v>40</v>
      </c>
      <c r="M123" t="str">
        <f t="shared" si="14"/>
        <v>Medium</v>
      </c>
      <c r="N123" t="str">
        <f t="shared" si="10"/>
        <v>10</v>
      </c>
      <c r="O123" s="4">
        <v>0.3</v>
      </c>
      <c r="P123">
        <v>29</v>
      </c>
      <c r="Q123" s="5">
        <v>8</v>
      </c>
      <c r="R123" s="6">
        <f t="shared" si="15"/>
        <v>8.6999999999999993</v>
      </c>
      <c r="S123" t="str">
        <f t="shared" si="11"/>
        <v>10</v>
      </c>
      <c r="T123" s="8">
        <f t="shared" si="12"/>
        <v>20</v>
      </c>
      <c r="U123" s="4">
        <f t="shared" si="13"/>
        <v>8.6999999999999993</v>
      </c>
    </row>
    <row r="124" spans="6:21">
      <c r="F124" s="3">
        <v>42858</v>
      </c>
      <c r="G124" s="3" t="str">
        <f t="shared" si="8"/>
        <v>May</v>
      </c>
      <c r="H124" t="s">
        <v>10</v>
      </c>
      <c r="I124">
        <v>71</v>
      </c>
      <c r="J124">
        <v>0.63</v>
      </c>
      <c r="K124" t="str">
        <f t="shared" si="9"/>
        <v>Medium</v>
      </c>
      <c r="L124">
        <v>55</v>
      </c>
      <c r="M124" t="str">
        <f t="shared" si="14"/>
        <v>High</v>
      </c>
      <c r="N124" t="str">
        <f t="shared" si="10"/>
        <v>10</v>
      </c>
      <c r="O124" s="4">
        <v>0.3</v>
      </c>
      <c r="P124">
        <v>30</v>
      </c>
      <c r="Q124" s="5">
        <v>8</v>
      </c>
      <c r="R124" s="6">
        <f t="shared" si="15"/>
        <v>9</v>
      </c>
      <c r="S124" t="str">
        <f t="shared" si="11"/>
        <v>10</v>
      </c>
      <c r="T124" s="8">
        <f t="shared" si="12"/>
        <v>20</v>
      </c>
      <c r="U124" s="4">
        <f t="shared" si="13"/>
        <v>9</v>
      </c>
    </row>
    <row r="125" spans="6:21">
      <c r="F125" s="3">
        <v>42859</v>
      </c>
      <c r="G125" s="3" t="str">
        <f t="shared" si="8"/>
        <v>May</v>
      </c>
      <c r="H125" t="s">
        <v>11</v>
      </c>
      <c r="I125">
        <v>71.3</v>
      </c>
      <c r="J125">
        <v>0.63</v>
      </c>
      <c r="K125" t="str">
        <f t="shared" si="9"/>
        <v>Medium</v>
      </c>
      <c r="L125">
        <v>64</v>
      </c>
      <c r="M125" t="str">
        <f t="shared" si="14"/>
        <v>High</v>
      </c>
      <c r="N125" t="str">
        <f t="shared" si="10"/>
        <v>15</v>
      </c>
      <c r="O125" s="4">
        <v>0.3</v>
      </c>
      <c r="P125">
        <v>31</v>
      </c>
      <c r="Q125" s="5">
        <v>8</v>
      </c>
      <c r="R125" s="6">
        <f t="shared" si="15"/>
        <v>9.2999999999999989</v>
      </c>
      <c r="S125" t="str">
        <f t="shared" si="11"/>
        <v>10</v>
      </c>
      <c r="T125" s="8">
        <f t="shared" si="12"/>
        <v>25</v>
      </c>
      <c r="U125" s="4">
        <f t="shared" si="13"/>
        <v>9.2999999999999989</v>
      </c>
    </row>
    <row r="126" spans="6:21">
      <c r="F126" s="3">
        <v>42860</v>
      </c>
      <c r="G126" s="3" t="str">
        <f t="shared" si="8"/>
        <v>May</v>
      </c>
      <c r="H126" t="s">
        <v>12</v>
      </c>
      <c r="I126">
        <v>69.400000000000006</v>
      </c>
      <c r="J126">
        <v>0.71</v>
      </c>
      <c r="K126" t="str">
        <f t="shared" si="9"/>
        <v>Medium</v>
      </c>
      <c r="L126">
        <v>31</v>
      </c>
      <c r="M126" t="str">
        <f t="shared" si="14"/>
        <v>Medium</v>
      </c>
      <c r="N126" t="str">
        <f t="shared" si="10"/>
        <v>5</v>
      </c>
      <c r="O126" s="4">
        <v>0.3</v>
      </c>
      <c r="P126">
        <v>28</v>
      </c>
      <c r="Q126" s="5">
        <v>8</v>
      </c>
      <c r="R126" s="6">
        <f t="shared" si="15"/>
        <v>8.4</v>
      </c>
      <c r="S126" t="str">
        <f t="shared" si="11"/>
        <v>10</v>
      </c>
      <c r="T126" s="8">
        <f t="shared" si="12"/>
        <v>15</v>
      </c>
      <c r="U126" s="4">
        <f t="shared" si="13"/>
        <v>8.4</v>
      </c>
    </row>
    <row r="127" spans="6:21">
      <c r="F127" s="3">
        <v>42861</v>
      </c>
      <c r="G127" s="3" t="str">
        <f t="shared" si="8"/>
        <v>May</v>
      </c>
      <c r="H127" t="s">
        <v>13</v>
      </c>
      <c r="I127">
        <v>66.7</v>
      </c>
      <c r="J127">
        <v>0.67</v>
      </c>
      <c r="K127" t="str">
        <f t="shared" si="9"/>
        <v>Medium</v>
      </c>
      <c r="L127">
        <v>51</v>
      </c>
      <c r="M127" t="str">
        <f t="shared" si="14"/>
        <v>High</v>
      </c>
      <c r="N127" t="str">
        <f t="shared" si="10"/>
        <v>10</v>
      </c>
      <c r="O127" s="4">
        <v>0.3</v>
      </c>
      <c r="P127">
        <v>29</v>
      </c>
      <c r="Q127" s="5">
        <v>8</v>
      </c>
      <c r="R127" s="6">
        <f t="shared" si="15"/>
        <v>8.6999999999999993</v>
      </c>
      <c r="S127" t="str">
        <f t="shared" si="11"/>
        <v>10</v>
      </c>
      <c r="T127" s="8">
        <f t="shared" si="12"/>
        <v>20</v>
      </c>
      <c r="U127" s="4">
        <f t="shared" si="13"/>
        <v>8.6999999999999993</v>
      </c>
    </row>
    <row r="128" spans="6:21">
      <c r="F128" s="3">
        <v>42862</v>
      </c>
      <c r="G128" s="3" t="str">
        <f t="shared" si="8"/>
        <v>May</v>
      </c>
      <c r="H128" t="s">
        <v>7</v>
      </c>
      <c r="I128">
        <v>69.7</v>
      </c>
      <c r="J128">
        <v>0.65</v>
      </c>
      <c r="K128" t="str">
        <f t="shared" si="9"/>
        <v>Medium</v>
      </c>
      <c r="L128">
        <v>49</v>
      </c>
      <c r="M128" t="str">
        <f t="shared" si="14"/>
        <v>Medium</v>
      </c>
      <c r="N128" t="str">
        <f t="shared" si="10"/>
        <v>10</v>
      </c>
      <c r="O128" s="4">
        <v>0.3</v>
      </c>
      <c r="P128">
        <v>29</v>
      </c>
      <c r="Q128" s="5">
        <v>8</v>
      </c>
      <c r="R128" s="6">
        <f t="shared" si="15"/>
        <v>8.6999999999999993</v>
      </c>
      <c r="S128" t="str">
        <f t="shared" si="11"/>
        <v>10</v>
      </c>
      <c r="T128" s="8">
        <f t="shared" si="12"/>
        <v>20</v>
      </c>
      <c r="U128" s="4">
        <f t="shared" si="13"/>
        <v>8.6999999999999993</v>
      </c>
    </row>
    <row r="129" spans="6:21">
      <c r="F129" s="3">
        <v>42863</v>
      </c>
      <c r="G129" s="3" t="str">
        <f t="shared" si="8"/>
        <v>May</v>
      </c>
      <c r="H129" t="s">
        <v>8</v>
      </c>
      <c r="I129">
        <v>75</v>
      </c>
      <c r="J129">
        <v>0.67</v>
      </c>
      <c r="K129" t="str">
        <f t="shared" si="9"/>
        <v>Medium</v>
      </c>
      <c r="L129">
        <v>56</v>
      </c>
      <c r="M129" t="str">
        <f t="shared" si="14"/>
        <v>High</v>
      </c>
      <c r="N129" t="str">
        <f t="shared" si="10"/>
        <v>10</v>
      </c>
      <c r="O129" s="4">
        <v>0.3</v>
      </c>
      <c r="P129">
        <v>30</v>
      </c>
      <c r="Q129" s="5">
        <v>8</v>
      </c>
      <c r="R129" s="6">
        <f t="shared" si="15"/>
        <v>9</v>
      </c>
      <c r="S129" t="str">
        <f t="shared" si="11"/>
        <v>10</v>
      </c>
      <c r="T129" s="8">
        <f t="shared" si="12"/>
        <v>20</v>
      </c>
      <c r="U129" s="4">
        <f t="shared" si="13"/>
        <v>9</v>
      </c>
    </row>
    <row r="130" spans="6:21">
      <c r="F130" s="3">
        <v>42864</v>
      </c>
      <c r="G130" s="3" t="str">
        <f t="shared" ref="G130:G193" si="16">TEXT(F130,"mmmm")</f>
        <v>May</v>
      </c>
      <c r="H130" t="s">
        <v>9</v>
      </c>
      <c r="I130">
        <v>71.3</v>
      </c>
      <c r="J130">
        <v>0.63</v>
      </c>
      <c r="K130" t="str">
        <f t="shared" ref="K130:K193" si="17">IF(J130&gt;1,"Heavy",IF(J130&gt;0,"Medium",IF(J130&lt;1,"None")))</f>
        <v>Medium</v>
      </c>
      <c r="L130">
        <v>56</v>
      </c>
      <c r="M130" t="str">
        <f t="shared" si="14"/>
        <v>High</v>
      </c>
      <c r="N130" t="str">
        <f t="shared" ref="N130:N193" si="18">IF(L130&gt;60,"15",IF(L130&gt;35,"10",IF(L130&lt;36,"5")))</f>
        <v>10</v>
      </c>
      <c r="O130" s="4">
        <v>0.3</v>
      </c>
      <c r="P130">
        <v>31</v>
      </c>
      <c r="Q130" s="5">
        <v>8</v>
      </c>
      <c r="R130" s="6">
        <f t="shared" si="15"/>
        <v>9.2999999999999989</v>
      </c>
      <c r="S130" t="str">
        <f t="shared" ref="S130:S193" si="19">IF(R130&gt;8,"10",IF(R130&lt;8,"0"))</f>
        <v>10</v>
      </c>
      <c r="T130" s="8">
        <f t="shared" ref="T130:T193" si="20">(N130+S130)</f>
        <v>20</v>
      </c>
      <c r="U130" s="4">
        <f t="shared" ref="U130:U193" si="21">R130</f>
        <v>9.2999999999999989</v>
      </c>
    </row>
    <row r="131" spans="6:21">
      <c r="F131" s="3">
        <v>42865</v>
      </c>
      <c r="G131" s="3" t="str">
        <f t="shared" si="16"/>
        <v>May</v>
      </c>
      <c r="H131" t="s">
        <v>10</v>
      </c>
      <c r="I131">
        <v>69.400000000000006</v>
      </c>
      <c r="J131">
        <v>0.69</v>
      </c>
      <c r="K131" t="str">
        <f t="shared" si="17"/>
        <v>Medium</v>
      </c>
      <c r="L131">
        <v>40</v>
      </c>
      <c r="M131" t="str">
        <f t="shared" ref="M131:M194" si="22">IF(L131&gt;50,"High",IF(L131&gt;25,"Medium",IF(L131&lt;26,"Low")))</f>
        <v>Medium</v>
      </c>
      <c r="N131" t="str">
        <f t="shared" si="18"/>
        <v>10</v>
      </c>
      <c r="O131" s="4">
        <v>0.3</v>
      </c>
      <c r="P131">
        <v>28</v>
      </c>
      <c r="Q131" s="5">
        <v>8</v>
      </c>
      <c r="R131" s="6">
        <f t="shared" ref="R131:R194" si="23">(O131*P131)</f>
        <v>8.4</v>
      </c>
      <c r="S131" t="str">
        <f t="shared" si="19"/>
        <v>10</v>
      </c>
      <c r="T131" s="8">
        <f t="shared" si="20"/>
        <v>20</v>
      </c>
      <c r="U131" s="4">
        <f t="shared" si="21"/>
        <v>8.4</v>
      </c>
    </row>
    <row r="132" spans="6:21">
      <c r="F132" s="3">
        <v>42866</v>
      </c>
      <c r="G132" s="3" t="str">
        <f t="shared" si="16"/>
        <v>May</v>
      </c>
      <c r="H132" t="s">
        <v>11</v>
      </c>
      <c r="I132">
        <v>72.7</v>
      </c>
      <c r="J132">
        <v>0.67</v>
      </c>
      <c r="K132" t="str">
        <f t="shared" si="17"/>
        <v>Medium</v>
      </c>
      <c r="L132">
        <v>57</v>
      </c>
      <c r="M132" t="str">
        <f t="shared" si="22"/>
        <v>High</v>
      </c>
      <c r="N132" t="str">
        <f t="shared" si="18"/>
        <v>10</v>
      </c>
      <c r="O132" s="4">
        <v>0.3</v>
      </c>
      <c r="P132">
        <v>29</v>
      </c>
      <c r="Q132" s="5">
        <v>8</v>
      </c>
      <c r="R132" s="6">
        <f t="shared" si="23"/>
        <v>8.6999999999999993</v>
      </c>
      <c r="S132" t="str">
        <f t="shared" si="19"/>
        <v>10</v>
      </c>
      <c r="T132" s="8">
        <f t="shared" si="20"/>
        <v>20</v>
      </c>
      <c r="U132" s="4">
        <f t="shared" si="21"/>
        <v>8.6999999999999993</v>
      </c>
    </row>
    <row r="133" spans="6:21">
      <c r="F133" s="3">
        <v>42867</v>
      </c>
      <c r="G133" s="3" t="str">
        <f t="shared" si="16"/>
        <v>May</v>
      </c>
      <c r="H133" t="s">
        <v>12</v>
      </c>
      <c r="I133">
        <v>66.7</v>
      </c>
      <c r="J133">
        <v>0.67</v>
      </c>
      <c r="K133" t="str">
        <f t="shared" si="17"/>
        <v>Medium</v>
      </c>
      <c r="L133">
        <v>40</v>
      </c>
      <c r="M133" t="str">
        <f t="shared" si="22"/>
        <v>Medium</v>
      </c>
      <c r="N133" t="str">
        <f t="shared" si="18"/>
        <v>10</v>
      </c>
      <c r="O133" s="4">
        <v>0.3</v>
      </c>
      <c r="P133">
        <v>29</v>
      </c>
      <c r="Q133" s="5">
        <v>8</v>
      </c>
      <c r="R133" s="6">
        <f t="shared" si="23"/>
        <v>8.6999999999999993</v>
      </c>
      <c r="S133" t="str">
        <f t="shared" si="19"/>
        <v>10</v>
      </c>
      <c r="T133" s="8">
        <f t="shared" si="20"/>
        <v>20</v>
      </c>
      <c r="U133" s="4">
        <f t="shared" si="21"/>
        <v>8.6999999999999993</v>
      </c>
    </row>
    <row r="134" spans="6:21">
      <c r="F134" s="3">
        <v>42868</v>
      </c>
      <c r="G134" s="3" t="str">
        <f t="shared" si="16"/>
        <v>May</v>
      </c>
      <c r="H134" t="s">
        <v>13</v>
      </c>
      <c r="I134">
        <v>70</v>
      </c>
      <c r="J134">
        <v>0.65</v>
      </c>
      <c r="K134" t="str">
        <f t="shared" si="17"/>
        <v>Medium</v>
      </c>
      <c r="L134">
        <v>34</v>
      </c>
      <c r="M134" t="str">
        <f t="shared" si="22"/>
        <v>Medium</v>
      </c>
      <c r="N134" t="str">
        <f t="shared" si="18"/>
        <v>5</v>
      </c>
      <c r="O134" s="4">
        <v>0.3</v>
      </c>
      <c r="P134">
        <v>30</v>
      </c>
      <c r="Q134" s="5">
        <v>8</v>
      </c>
      <c r="R134" s="6">
        <f t="shared" si="23"/>
        <v>9</v>
      </c>
      <c r="S134" t="str">
        <f t="shared" si="19"/>
        <v>10</v>
      </c>
      <c r="T134" s="8">
        <f t="shared" si="20"/>
        <v>15</v>
      </c>
      <c r="U134" s="4">
        <f t="shared" si="21"/>
        <v>9</v>
      </c>
    </row>
    <row r="135" spans="6:21">
      <c r="F135" s="3">
        <v>42869</v>
      </c>
      <c r="G135" s="3" t="str">
        <f t="shared" si="16"/>
        <v>May</v>
      </c>
      <c r="H135" t="s">
        <v>7</v>
      </c>
      <c r="I135">
        <v>77.3</v>
      </c>
      <c r="J135">
        <v>0.63</v>
      </c>
      <c r="K135" t="str">
        <f t="shared" si="17"/>
        <v>Medium</v>
      </c>
      <c r="L135">
        <v>58</v>
      </c>
      <c r="M135" t="str">
        <f t="shared" si="22"/>
        <v>High</v>
      </c>
      <c r="N135" t="str">
        <f t="shared" si="18"/>
        <v>10</v>
      </c>
      <c r="O135" s="4">
        <v>0.3</v>
      </c>
      <c r="P135">
        <v>31</v>
      </c>
      <c r="Q135" s="5">
        <v>8</v>
      </c>
      <c r="R135" s="6">
        <f t="shared" si="23"/>
        <v>9.2999999999999989</v>
      </c>
      <c r="S135" t="str">
        <f t="shared" si="19"/>
        <v>10</v>
      </c>
      <c r="T135" s="8">
        <f t="shared" si="20"/>
        <v>20</v>
      </c>
      <c r="U135" s="4">
        <f t="shared" si="21"/>
        <v>9.2999999999999989</v>
      </c>
    </row>
    <row r="136" spans="6:21">
      <c r="F136" s="3">
        <v>42870</v>
      </c>
      <c r="G136" s="3" t="str">
        <f t="shared" si="16"/>
        <v>May</v>
      </c>
      <c r="H136" t="s">
        <v>8</v>
      </c>
      <c r="I136">
        <v>63.4</v>
      </c>
      <c r="J136">
        <v>0.69</v>
      </c>
      <c r="K136" t="str">
        <f t="shared" si="17"/>
        <v>Medium</v>
      </c>
      <c r="L136">
        <v>32</v>
      </c>
      <c r="M136" t="str">
        <f t="shared" si="22"/>
        <v>Medium</v>
      </c>
      <c r="N136" t="str">
        <f t="shared" si="18"/>
        <v>5</v>
      </c>
      <c r="O136" s="4">
        <v>0.3</v>
      </c>
      <c r="P136">
        <v>28</v>
      </c>
      <c r="Q136" s="5">
        <v>8</v>
      </c>
      <c r="R136" s="6">
        <f t="shared" si="23"/>
        <v>8.4</v>
      </c>
      <c r="S136" t="str">
        <f t="shared" si="19"/>
        <v>10</v>
      </c>
      <c r="T136" s="8">
        <f t="shared" si="20"/>
        <v>15</v>
      </c>
      <c r="U136" s="4">
        <f t="shared" si="21"/>
        <v>8.4</v>
      </c>
    </row>
    <row r="137" spans="6:21">
      <c r="F137" s="3">
        <v>42871</v>
      </c>
      <c r="G137" s="3" t="str">
        <f t="shared" si="16"/>
        <v>May</v>
      </c>
      <c r="H137" t="s">
        <v>9</v>
      </c>
      <c r="I137">
        <v>65.7</v>
      </c>
      <c r="J137">
        <v>0.67</v>
      </c>
      <c r="K137" t="str">
        <f t="shared" si="17"/>
        <v>Medium</v>
      </c>
      <c r="L137">
        <v>55</v>
      </c>
      <c r="M137" t="str">
        <f t="shared" si="22"/>
        <v>High</v>
      </c>
      <c r="N137" t="str">
        <f t="shared" si="18"/>
        <v>10</v>
      </c>
      <c r="O137" s="4">
        <v>0.3</v>
      </c>
      <c r="P137">
        <v>29</v>
      </c>
      <c r="Q137" s="5">
        <v>8</v>
      </c>
      <c r="R137" s="6">
        <f t="shared" si="23"/>
        <v>8.6999999999999993</v>
      </c>
      <c r="S137" t="str">
        <f t="shared" si="19"/>
        <v>10</v>
      </c>
      <c r="T137" s="8">
        <f t="shared" si="20"/>
        <v>20</v>
      </c>
      <c r="U137" s="4">
        <f t="shared" si="21"/>
        <v>8.6999999999999993</v>
      </c>
    </row>
    <row r="138" spans="6:21">
      <c r="F138" s="3">
        <v>42872</v>
      </c>
      <c r="G138" s="3" t="str">
        <f t="shared" si="16"/>
        <v>May</v>
      </c>
      <c r="H138" t="s">
        <v>10</v>
      </c>
      <c r="I138">
        <v>70.7</v>
      </c>
      <c r="J138">
        <v>0.67</v>
      </c>
      <c r="K138" t="str">
        <f t="shared" si="17"/>
        <v>Medium</v>
      </c>
      <c r="L138">
        <v>43</v>
      </c>
      <c r="M138" t="str">
        <f t="shared" si="22"/>
        <v>Medium</v>
      </c>
      <c r="N138" t="str">
        <f t="shared" si="18"/>
        <v>10</v>
      </c>
      <c r="O138" s="4">
        <v>0.3</v>
      </c>
      <c r="P138">
        <v>29</v>
      </c>
      <c r="Q138" s="5">
        <v>8</v>
      </c>
      <c r="R138" s="6">
        <f t="shared" si="23"/>
        <v>8.6999999999999993</v>
      </c>
      <c r="S138" t="str">
        <f t="shared" si="19"/>
        <v>10</v>
      </c>
      <c r="T138" s="8">
        <f t="shared" si="20"/>
        <v>20</v>
      </c>
      <c r="U138" s="4">
        <f t="shared" si="21"/>
        <v>8.6999999999999993</v>
      </c>
    </row>
    <row r="139" spans="6:21">
      <c r="F139" s="3">
        <v>42873</v>
      </c>
      <c r="G139" s="3" t="str">
        <f t="shared" si="16"/>
        <v>May</v>
      </c>
      <c r="H139" t="s">
        <v>11</v>
      </c>
      <c r="I139">
        <v>72</v>
      </c>
      <c r="J139">
        <v>0.67</v>
      </c>
      <c r="K139" t="str">
        <f t="shared" si="17"/>
        <v>Medium</v>
      </c>
      <c r="L139">
        <v>53</v>
      </c>
      <c r="M139" t="str">
        <f t="shared" si="22"/>
        <v>High</v>
      </c>
      <c r="N139" t="str">
        <f t="shared" si="18"/>
        <v>10</v>
      </c>
      <c r="O139" s="4">
        <v>0.3</v>
      </c>
      <c r="P139">
        <v>30</v>
      </c>
      <c r="Q139" s="5">
        <v>8</v>
      </c>
      <c r="R139" s="6">
        <f t="shared" si="23"/>
        <v>9</v>
      </c>
      <c r="S139" t="str">
        <f t="shared" si="19"/>
        <v>10</v>
      </c>
      <c r="T139" s="8">
        <f t="shared" si="20"/>
        <v>20</v>
      </c>
      <c r="U139" s="4">
        <f t="shared" si="21"/>
        <v>9</v>
      </c>
    </row>
    <row r="140" spans="6:21">
      <c r="F140" s="3">
        <v>42874</v>
      </c>
      <c r="G140" s="3" t="str">
        <f t="shared" si="16"/>
        <v>May</v>
      </c>
      <c r="H140" t="s">
        <v>12</v>
      </c>
      <c r="I140">
        <v>75.3</v>
      </c>
      <c r="J140">
        <v>0.61</v>
      </c>
      <c r="K140" t="str">
        <f t="shared" si="17"/>
        <v>Medium</v>
      </c>
      <c r="L140">
        <v>58</v>
      </c>
      <c r="M140" t="str">
        <f t="shared" si="22"/>
        <v>High</v>
      </c>
      <c r="N140" t="str">
        <f t="shared" si="18"/>
        <v>10</v>
      </c>
      <c r="O140" s="4">
        <v>0.3</v>
      </c>
      <c r="P140">
        <v>31</v>
      </c>
      <c r="Q140" s="5">
        <v>8</v>
      </c>
      <c r="R140" s="6">
        <f t="shared" si="23"/>
        <v>9.2999999999999989</v>
      </c>
      <c r="S140" t="str">
        <f t="shared" si="19"/>
        <v>10</v>
      </c>
      <c r="T140" s="8">
        <f t="shared" si="20"/>
        <v>20</v>
      </c>
      <c r="U140" s="4">
        <f t="shared" si="21"/>
        <v>9.2999999999999989</v>
      </c>
    </row>
    <row r="141" spans="6:21">
      <c r="F141" s="3">
        <v>42875</v>
      </c>
      <c r="G141" s="3" t="str">
        <f t="shared" si="16"/>
        <v>May</v>
      </c>
      <c r="H141" t="s">
        <v>13</v>
      </c>
      <c r="I141">
        <v>64.400000000000006</v>
      </c>
      <c r="J141">
        <v>0.67</v>
      </c>
      <c r="K141" t="str">
        <f t="shared" si="17"/>
        <v>Medium</v>
      </c>
      <c r="L141">
        <v>59</v>
      </c>
      <c r="M141" t="str">
        <f t="shared" si="22"/>
        <v>High</v>
      </c>
      <c r="N141" t="str">
        <f t="shared" si="18"/>
        <v>10</v>
      </c>
      <c r="O141" s="4">
        <v>0.3</v>
      </c>
      <c r="P141">
        <v>28</v>
      </c>
      <c r="Q141" s="5">
        <v>8</v>
      </c>
      <c r="R141" s="6">
        <f t="shared" si="23"/>
        <v>8.4</v>
      </c>
      <c r="S141" t="str">
        <f t="shared" si="19"/>
        <v>10</v>
      </c>
      <c r="T141" s="8">
        <f t="shared" si="20"/>
        <v>20</v>
      </c>
      <c r="U141" s="4">
        <f t="shared" si="21"/>
        <v>8.4</v>
      </c>
    </row>
    <row r="142" spans="6:21">
      <c r="F142" s="3">
        <v>42876</v>
      </c>
      <c r="G142" s="3" t="str">
        <f t="shared" si="16"/>
        <v>May</v>
      </c>
      <c r="H142" t="s">
        <v>7</v>
      </c>
      <c r="I142">
        <v>71.7</v>
      </c>
      <c r="J142">
        <v>0.69</v>
      </c>
      <c r="K142" t="str">
        <f t="shared" si="17"/>
        <v>Medium</v>
      </c>
      <c r="L142">
        <v>47</v>
      </c>
      <c r="M142" t="str">
        <f t="shared" si="22"/>
        <v>Medium</v>
      </c>
      <c r="N142" t="str">
        <f t="shared" si="18"/>
        <v>10</v>
      </c>
      <c r="O142" s="4">
        <v>0.3</v>
      </c>
      <c r="P142">
        <v>29</v>
      </c>
      <c r="Q142" s="5">
        <v>8</v>
      </c>
      <c r="R142" s="6">
        <f t="shared" si="23"/>
        <v>8.6999999999999993</v>
      </c>
      <c r="S142" t="str">
        <f t="shared" si="19"/>
        <v>10</v>
      </c>
      <c r="T142" s="8">
        <f t="shared" si="20"/>
        <v>20</v>
      </c>
      <c r="U142" s="4">
        <f t="shared" si="21"/>
        <v>8.6999999999999993</v>
      </c>
    </row>
    <row r="143" spans="6:21">
      <c r="F143" s="3">
        <v>42877</v>
      </c>
      <c r="G143" s="3" t="str">
        <f t="shared" si="16"/>
        <v>May</v>
      </c>
      <c r="H143" t="s">
        <v>8</v>
      </c>
      <c r="I143">
        <v>71</v>
      </c>
      <c r="J143">
        <v>0.67</v>
      </c>
      <c r="K143" t="str">
        <f t="shared" si="17"/>
        <v>Medium</v>
      </c>
      <c r="L143">
        <v>34</v>
      </c>
      <c r="M143" t="str">
        <f t="shared" si="22"/>
        <v>Medium</v>
      </c>
      <c r="N143" t="str">
        <f t="shared" si="18"/>
        <v>5</v>
      </c>
      <c r="O143" s="4">
        <v>0.3</v>
      </c>
      <c r="P143">
        <v>30</v>
      </c>
      <c r="Q143" s="5">
        <v>8</v>
      </c>
      <c r="R143" s="6">
        <f t="shared" si="23"/>
        <v>9</v>
      </c>
      <c r="S143" t="str">
        <f t="shared" si="19"/>
        <v>10</v>
      </c>
      <c r="T143" s="8">
        <f t="shared" si="20"/>
        <v>15</v>
      </c>
      <c r="U143" s="4">
        <f t="shared" si="21"/>
        <v>9</v>
      </c>
    </row>
    <row r="144" spans="6:21">
      <c r="F144" s="3">
        <v>42878</v>
      </c>
      <c r="G144" s="3" t="str">
        <f t="shared" si="16"/>
        <v>May</v>
      </c>
      <c r="H144" t="s">
        <v>9</v>
      </c>
      <c r="I144">
        <v>76.3</v>
      </c>
      <c r="J144">
        <v>0.63</v>
      </c>
      <c r="K144" t="str">
        <f t="shared" si="17"/>
        <v>Medium</v>
      </c>
      <c r="L144">
        <v>45</v>
      </c>
      <c r="M144" t="str">
        <f t="shared" si="22"/>
        <v>Medium</v>
      </c>
      <c r="N144" t="str">
        <f t="shared" si="18"/>
        <v>10</v>
      </c>
      <c r="O144" s="4">
        <v>0.3</v>
      </c>
      <c r="P144">
        <v>31</v>
      </c>
      <c r="Q144" s="5">
        <v>8</v>
      </c>
      <c r="R144" s="6">
        <f t="shared" si="23"/>
        <v>9.2999999999999989</v>
      </c>
      <c r="S144" t="str">
        <f t="shared" si="19"/>
        <v>10</v>
      </c>
      <c r="T144" s="8">
        <f t="shared" si="20"/>
        <v>20</v>
      </c>
      <c r="U144" s="4">
        <f t="shared" si="21"/>
        <v>9.2999999999999989</v>
      </c>
    </row>
    <row r="145" spans="6:21">
      <c r="F145" s="3">
        <v>42879</v>
      </c>
      <c r="G145" s="3" t="str">
        <f t="shared" si="16"/>
        <v>May</v>
      </c>
      <c r="H145" t="s">
        <v>10</v>
      </c>
      <c r="I145">
        <v>69.400000000000006</v>
      </c>
      <c r="J145">
        <v>0.69</v>
      </c>
      <c r="K145" t="str">
        <f t="shared" si="17"/>
        <v>Medium</v>
      </c>
      <c r="L145">
        <v>34</v>
      </c>
      <c r="M145" t="str">
        <f t="shared" si="22"/>
        <v>Medium</v>
      </c>
      <c r="N145" t="str">
        <f t="shared" si="18"/>
        <v>5</v>
      </c>
      <c r="O145" s="4">
        <v>0.3</v>
      </c>
      <c r="P145">
        <v>28</v>
      </c>
      <c r="Q145" s="5">
        <v>8</v>
      </c>
      <c r="R145" s="6">
        <f t="shared" si="23"/>
        <v>8.4</v>
      </c>
      <c r="S145" t="str">
        <f t="shared" si="19"/>
        <v>10</v>
      </c>
      <c r="T145" s="8">
        <f t="shared" si="20"/>
        <v>15</v>
      </c>
      <c r="U145" s="4">
        <f t="shared" si="21"/>
        <v>8.4</v>
      </c>
    </row>
    <row r="146" spans="6:21">
      <c r="F146" s="3">
        <v>42880</v>
      </c>
      <c r="G146" s="3" t="str">
        <f t="shared" si="16"/>
        <v>May</v>
      </c>
      <c r="H146" t="s">
        <v>11</v>
      </c>
      <c r="I146">
        <v>71.7</v>
      </c>
      <c r="J146">
        <v>0.69</v>
      </c>
      <c r="K146" t="str">
        <f t="shared" si="17"/>
        <v>Medium</v>
      </c>
      <c r="L146">
        <v>53</v>
      </c>
      <c r="M146" t="str">
        <f t="shared" si="22"/>
        <v>High</v>
      </c>
      <c r="N146" t="str">
        <f t="shared" si="18"/>
        <v>10</v>
      </c>
      <c r="O146" s="4">
        <v>0.3</v>
      </c>
      <c r="P146">
        <v>29</v>
      </c>
      <c r="Q146" s="5">
        <v>8</v>
      </c>
      <c r="R146" s="6">
        <f t="shared" si="23"/>
        <v>8.6999999999999993</v>
      </c>
      <c r="S146" t="str">
        <f t="shared" si="19"/>
        <v>10</v>
      </c>
      <c r="T146" s="8">
        <f t="shared" si="20"/>
        <v>20</v>
      </c>
      <c r="U146" s="4">
        <f t="shared" si="21"/>
        <v>8.6999999999999993</v>
      </c>
    </row>
    <row r="147" spans="6:21">
      <c r="F147" s="3">
        <v>42881</v>
      </c>
      <c r="G147" s="3" t="str">
        <f t="shared" si="16"/>
        <v>May</v>
      </c>
      <c r="H147" t="s">
        <v>12</v>
      </c>
      <c r="I147">
        <v>72</v>
      </c>
      <c r="J147">
        <v>0.67</v>
      </c>
      <c r="K147" t="str">
        <f t="shared" si="17"/>
        <v>Medium</v>
      </c>
      <c r="L147">
        <v>63</v>
      </c>
      <c r="M147" t="str">
        <f t="shared" si="22"/>
        <v>High</v>
      </c>
      <c r="N147" t="str">
        <f t="shared" si="18"/>
        <v>15</v>
      </c>
      <c r="O147" s="4">
        <v>0.3</v>
      </c>
      <c r="P147">
        <v>30</v>
      </c>
      <c r="Q147" s="5">
        <v>8</v>
      </c>
      <c r="R147" s="6">
        <f t="shared" si="23"/>
        <v>9</v>
      </c>
      <c r="S147" t="str">
        <f t="shared" si="19"/>
        <v>10</v>
      </c>
      <c r="T147" s="8">
        <f t="shared" si="20"/>
        <v>25</v>
      </c>
      <c r="U147" s="4">
        <f t="shared" si="21"/>
        <v>9</v>
      </c>
    </row>
    <row r="148" spans="6:21">
      <c r="F148" s="3">
        <v>42882</v>
      </c>
      <c r="G148" s="3" t="str">
        <f t="shared" si="16"/>
        <v>May</v>
      </c>
      <c r="H148" t="s">
        <v>13</v>
      </c>
      <c r="I148">
        <v>77.3</v>
      </c>
      <c r="J148">
        <v>0.63</v>
      </c>
      <c r="K148" t="str">
        <f t="shared" si="17"/>
        <v>Medium</v>
      </c>
      <c r="L148">
        <v>56</v>
      </c>
      <c r="M148" t="str">
        <f t="shared" si="22"/>
        <v>High</v>
      </c>
      <c r="N148" t="str">
        <f t="shared" si="18"/>
        <v>10</v>
      </c>
      <c r="O148" s="4">
        <v>0.3</v>
      </c>
      <c r="P148">
        <v>31</v>
      </c>
      <c r="Q148" s="5">
        <v>8</v>
      </c>
      <c r="R148" s="6">
        <f t="shared" si="23"/>
        <v>9.2999999999999989</v>
      </c>
      <c r="S148" t="str">
        <f t="shared" si="19"/>
        <v>10</v>
      </c>
      <c r="T148" s="8">
        <f t="shared" si="20"/>
        <v>20</v>
      </c>
      <c r="U148" s="4">
        <f t="shared" si="21"/>
        <v>9.2999999999999989</v>
      </c>
    </row>
    <row r="149" spans="6:21">
      <c r="F149" s="3">
        <v>42883</v>
      </c>
      <c r="G149" s="3" t="str">
        <f t="shared" si="16"/>
        <v>May</v>
      </c>
      <c r="H149" t="s">
        <v>7</v>
      </c>
      <c r="I149">
        <v>71.7</v>
      </c>
      <c r="J149">
        <v>0.65</v>
      </c>
      <c r="K149" t="str">
        <f t="shared" si="17"/>
        <v>Medium</v>
      </c>
      <c r="L149">
        <v>45</v>
      </c>
      <c r="M149" t="str">
        <f t="shared" si="22"/>
        <v>Medium</v>
      </c>
      <c r="N149" t="str">
        <f t="shared" si="18"/>
        <v>10</v>
      </c>
      <c r="O149" s="4">
        <v>0.3</v>
      </c>
      <c r="P149">
        <v>29</v>
      </c>
      <c r="Q149" s="5">
        <v>8</v>
      </c>
      <c r="R149" s="6">
        <f t="shared" si="23"/>
        <v>8.6999999999999993</v>
      </c>
      <c r="S149" t="str">
        <f t="shared" si="19"/>
        <v>10</v>
      </c>
      <c r="T149" s="8">
        <f t="shared" si="20"/>
        <v>20</v>
      </c>
      <c r="U149" s="4">
        <f t="shared" si="21"/>
        <v>8.6999999999999993</v>
      </c>
    </row>
    <row r="150" spans="6:21">
      <c r="F150" s="3">
        <v>42884</v>
      </c>
      <c r="G150" s="3" t="str">
        <f t="shared" si="16"/>
        <v>May</v>
      </c>
      <c r="H150" t="s">
        <v>8</v>
      </c>
      <c r="I150">
        <v>66.7</v>
      </c>
      <c r="J150">
        <v>0.65</v>
      </c>
      <c r="K150" t="str">
        <f t="shared" si="17"/>
        <v>Medium</v>
      </c>
      <c r="L150">
        <v>32</v>
      </c>
      <c r="M150" t="str">
        <f t="shared" si="22"/>
        <v>Medium</v>
      </c>
      <c r="N150" t="str">
        <f t="shared" si="18"/>
        <v>5</v>
      </c>
      <c r="O150" s="4">
        <v>0.3</v>
      </c>
      <c r="P150">
        <v>29</v>
      </c>
      <c r="Q150" s="5">
        <v>8</v>
      </c>
      <c r="R150" s="6">
        <f t="shared" si="23"/>
        <v>8.6999999999999993</v>
      </c>
      <c r="S150" t="str">
        <f t="shared" si="19"/>
        <v>10</v>
      </c>
      <c r="T150" s="8">
        <f t="shared" si="20"/>
        <v>15</v>
      </c>
      <c r="U150" s="4">
        <f t="shared" si="21"/>
        <v>8.6999999999999993</v>
      </c>
    </row>
    <row r="151" spans="6:21">
      <c r="F151" s="3">
        <v>42885</v>
      </c>
      <c r="G151" s="3" t="str">
        <f t="shared" si="16"/>
        <v>May</v>
      </c>
      <c r="H151" t="s">
        <v>9</v>
      </c>
      <c r="I151">
        <v>75</v>
      </c>
      <c r="J151">
        <v>0.67</v>
      </c>
      <c r="K151" t="str">
        <f t="shared" si="17"/>
        <v>Medium</v>
      </c>
      <c r="L151">
        <v>43</v>
      </c>
      <c r="M151" t="str">
        <f t="shared" si="22"/>
        <v>Medium</v>
      </c>
      <c r="N151" t="str">
        <f t="shared" si="18"/>
        <v>10</v>
      </c>
      <c r="O151" s="4">
        <v>0.3</v>
      </c>
      <c r="P151">
        <v>30</v>
      </c>
      <c r="Q151" s="5">
        <v>8</v>
      </c>
      <c r="R151" s="6">
        <f t="shared" si="23"/>
        <v>9</v>
      </c>
      <c r="S151" t="str">
        <f t="shared" si="19"/>
        <v>10</v>
      </c>
      <c r="T151" s="8">
        <f t="shared" si="20"/>
        <v>20</v>
      </c>
      <c r="U151" s="4">
        <f t="shared" si="21"/>
        <v>9</v>
      </c>
    </row>
    <row r="152" spans="6:21">
      <c r="F152" s="3">
        <v>42886</v>
      </c>
      <c r="G152" s="3" t="str">
        <f t="shared" si="16"/>
        <v>May</v>
      </c>
      <c r="H152" t="s">
        <v>10</v>
      </c>
      <c r="I152">
        <v>77.3</v>
      </c>
      <c r="J152">
        <v>0.65</v>
      </c>
      <c r="K152" t="str">
        <f t="shared" si="17"/>
        <v>Medium</v>
      </c>
      <c r="L152">
        <v>56</v>
      </c>
      <c r="M152" t="str">
        <f t="shared" si="22"/>
        <v>High</v>
      </c>
      <c r="N152" t="str">
        <f t="shared" si="18"/>
        <v>10</v>
      </c>
      <c r="O152" s="4">
        <v>0.3</v>
      </c>
      <c r="P152">
        <v>31</v>
      </c>
      <c r="Q152" s="5">
        <v>8</v>
      </c>
      <c r="R152" s="6">
        <f t="shared" si="23"/>
        <v>9.2999999999999989</v>
      </c>
      <c r="S152" t="str">
        <f t="shared" si="19"/>
        <v>10</v>
      </c>
      <c r="T152" s="8">
        <f t="shared" si="20"/>
        <v>20</v>
      </c>
      <c r="U152" s="4">
        <f t="shared" si="21"/>
        <v>9.2999999999999989</v>
      </c>
    </row>
    <row r="153" spans="6:21">
      <c r="F153" s="3">
        <v>42887</v>
      </c>
      <c r="G153" s="3" t="str">
        <f t="shared" si="16"/>
        <v>June</v>
      </c>
      <c r="H153" t="s">
        <v>11</v>
      </c>
      <c r="I153">
        <v>71.3</v>
      </c>
      <c r="J153">
        <v>0.65</v>
      </c>
      <c r="K153" t="str">
        <f t="shared" si="17"/>
        <v>Medium</v>
      </c>
      <c r="L153">
        <v>42</v>
      </c>
      <c r="M153" t="str">
        <f t="shared" si="22"/>
        <v>Medium</v>
      </c>
      <c r="N153" t="str">
        <f t="shared" si="18"/>
        <v>10</v>
      </c>
      <c r="O153" s="4">
        <v>0.3</v>
      </c>
      <c r="P153">
        <v>31</v>
      </c>
      <c r="Q153" s="5">
        <v>8</v>
      </c>
      <c r="R153" s="6">
        <f t="shared" si="23"/>
        <v>9.2999999999999989</v>
      </c>
      <c r="S153" t="str">
        <f t="shared" si="19"/>
        <v>10</v>
      </c>
      <c r="T153" s="8">
        <f t="shared" si="20"/>
        <v>20</v>
      </c>
      <c r="U153" s="4">
        <f t="shared" si="21"/>
        <v>9.2999999999999989</v>
      </c>
    </row>
    <row r="154" spans="6:21">
      <c r="F154" s="3">
        <v>42888</v>
      </c>
      <c r="G154" s="3" t="str">
        <f t="shared" si="16"/>
        <v>June</v>
      </c>
      <c r="H154" t="s">
        <v>12</v>
      </c>
      <c r="I154">
        <v>79.900000000000006</v>
      </c>
      <c r="J154">
        <v>0.59</v>
      </c>
      <c r="K154" t="str">
        <f t="shared" si="17"/>
        <v>Medium</v>
      </c>
      <c r="L154">
        <v>48</v>
      </c>
      <c r="M154" t="str">
        <f t="shared" si="22"/>
        <v>Medium</v>
      </c>
      <c r="N154" t="str">
        <f t="shared" si="18"/>
        <v>10</v>
      </c>
      <c r="O154" s="4">
        <v>0.3</v>
      </c>
      <c r="P154">
        <v>33</v>
      </c>
      <c r="Q154" s="5">
        <v>8</v>
      </c>
      <c r="R154" s="6">
        <f t="shared" si="23"/>
        <v>9.9</v>
      </c>
      <c r="S154" t="str">
        <f t="shared" si="19"/>
        <v>10</v>
      </c>
      <c r="T154" s="8">
        <f t="shared" si="20"/>
        <v>20</v>
      </c>
      <c r="U154" s="4">
        <f t="shared" si="21"/>
        <v>9.9</v>
      </c>
    </row>
    <row r="155" spans="6:21">
      <c r="F155" s="3">
        <v>42889</v>
      </c>
      <c r="G155" s="3" t="str">
        <f t="shared" si="16"/>
        <v>June</v>
      </c>
      <c r="H155" t="s">
        <v>13</v>
      </c>
      <c r="I155">
        <v>81.5</v>
      </c>
      <c r="J155">
        <v>0.56000000000000005</v>
      </c>
      <c r="K155" t="str">
        <f t="shared" si="17"/>
        <v>Medium</v>
      </c>
      <c r="L155">
        <v>59</v>
      </c>
      <c r="M155" t="str">
        <f t="shared" si="22"/>
        <v>High</v>
      </c>
      <c r="N155" t="str">
        <f t="shared" si="18"/>
        <v>10</v>
      </c>
      <c r="O155" s="4">
        <v>0.3</v>
      </c>
      <c r="P155">
        <v>35</v>
      </c>
      <c r="Q155" s="5">
        <v>8</v>
      </c>
      <c r="R155" s="6">
        <f t="shared" si="23"/>
        <v>10.5</v>
      </c>
      <c r="S155" t="str">
        <f t="shared" si="19"/>
        <v>10</v>
      </c>
      <c r="T155" s="8">
        <f t="shared" si="20"/>
        <v>20</v>
      </c>
      <c r="U155" s="4">
        <f t="shared" si="21"/>
        <v>10.5</v>
      </c>
    </row>
    <row r="156" spans="6:21">
      <c r="F156" s="3">
        <v>42890</v>
      </c>
      <c r="G156" s="3" t="str">
        <f t="shared" si="16"/>
        <v>June</v>
      </c>
      <c r="H156" t="s">
        <v>7</v>
      </c>
      <c r="I156">
        <v>90.4</v>
      </c>
      <c r="J156">
        <v>0.51</v>
      </c>
      <c r="K156" t="str">
        <f t="shared" si="17"/>
        <v>Medium</v>
      </c>
      <c r="L156">
        <v>43</v>
      </c>
      <c r="M156" t="str">
        <f t="shared" si="22"/>
        <v>Medium</v>
      </c>
      <c r="N156" t="str">
        <f t="shared" si="18"/>
        <v>10</v>
      </c>
      <c r="O156" s="4">
        <v>0.3</v>
      </c>
      <c r="P156">
        <v>38</v>
      </c>
      <c r="Q156" s="5">
        <v>8</v>
      </c>
      <c r="R156" s="6">
        <f t="shared" si="23"/>
        <v>11.4</v>
      </c>
      <c r="S156" t="str">
        <f t="shared" si="19"/>
        <v>10</v>
      </c>
      <c r="T156" s="8">
        <f t="shared" si="20"/>
        <v>20</v>
      </c>
      <c r="U156" s="4">
        <f t="shared" si="21"/>
        <v>11.4</v>
      </c>
    </row>
    <row r="157" spans="6:21">
      <c r="F157" s="3">
        <v>42891</v>
      </c>
      <c r="G157" s="3" t="str">
        <f t="shared" si="16"/>
        <v>June</v>
      </c>
      <c r="H157" t="s">
        <v>8</v>
      </c>
      <c r="I157">
        <v>78.599999999999994</v>
      </c>
      <c r="J157">
        <v>0.59</v>
      </c>
      <c r="K157" t="str">
        <f t="shared" si="17"/>
        <v>Medium</v>
      </c>
      <c r="L157">
        <v>36</v>
      </c>
      <c r="M157" t="str">
        <f t="shared" si="22"/>
        <v>Medium</v>
      </c>
      <c r="N157" t="str">
        <f t="shared" si="18"/>
        <v>10</v>
      </c>
      <c r="O157" s="4">
        <v>0.3</v>
      </c>
      <c r="P157">
        <v>32</v>
      </c>
      <c r="Q157" s="5">
        <v>8</v>
      </c>
      <c r="R157" s="6">
        <f t="shared" si="23"/>
        <v>9.6</v>
      </c>
      <c r="S157" t="str">
        <f t="shared" si="19"/>
        <v>10</v>
      </c>
      <c r="T157" s="8">
        <f t="shared" si="20"/>
        <v>20</v>
      </c>
      <c r="U157" s="4">
        <f t="shared" si="21"/>
        <v>9.6</v>
      </c>
    </row>
    <row r="158" spans="6:21">
      <c r="F158" s="3">
        <v>42892</v>
      </c>
      <c r="G158" s="3" t="str">
        <f t="shared" si="16"/>
        <v>June</v>
      </c>
      <c r="H158" t="s">
        <v>9</v>
      </c>
      <c r="I158">
        <v>84.2</v>
      </c>
      <c r="J158">
        <v>0.56000000000000005</v>
      </c>
      <c r="K158" t="str">
        <f t="shared" si="17"/>
        <v>Medium</v>
      </c>
      <c r="L158">
        <v>44</v>
      </c>
      <c r="M158" t="str">
        <f t="shared" si="22"/>
        <v>Medium</v>
      </c>
      <c r="N158" t="str">
        <f t="shared" si="18"/>
        <v>10</v>
      </c>
      <c r="O158" s="4">
        <v>0.3</v>
      </c>
      <c r="P158">
        <v>34</v>
      </c>
      <c r="Q158" s="5">
        <v>8</v>
      </c>
      <c r="R158" s="6">
        <f t="shared" si="23"/>
        <v>10.199999999999999</v>
      </c>
      <c r="S158" t="str">
        <f t="shared" si="19"/>
        <v>10</v>
      </c>
      <c r="T158" s="8">
        <f t="shared" si="20"/>
        <v>20</v>
      </c>
      <c r="U158" s="4">
        <f t="shared" si="21"/>
        <v>10.199999999999999</v>
      </c>
    </row>
    <row r="159" spans="6:21">
      <c r="F159" s="3">
        <v>42893</v>
      </c>
      <c r="G159" s="3" t="str">
        <f t="shared" si="16"/>
        <v>June</v>
      </c>
      <c r="H159" t="s">
        <v>10</v>
      </c>
      <c r="I159">
        <v>86.8</v>
      </c>
      <c r="J159">
        <v>0.56000000000000005</v>
      </c>
      <c r="K159" t="str">
        <f t="shared" si="17"/>
        <v>Medium</v>
      </c>
      <c r="L159">
        <v>58</v>
      </c>
      <c r="M159" t="str">
        <f t="shared" si="22"/>
        <v>High</v>
      </c>
      <c r="N159" t="str">
        <f t="shared" si="18"/>
        <v>10</v>
      </c>
      <c r="O159" s="4">
        <v>0.3</v>
      </c>
      <c r="P159">
        <v>36</v>
      </c>
      <c r="Q159" s="5">
        <v>8</v>
      </c>
      <c r="R159" s="6">
        <f t="shared" si="23"/>
        <v>10.799999999999999</v>
      </c>
      <c r="S159" t="str">
        <f t="shared" si="19"/>
        <v>10</v>
      </c>
      <c r="T159" s="8">
        <f t="shared" si="20"/>
        <v>20</v>
      </c>
      <c r="U159" s="4">
        <f t="shared" si="21"/>
        <v>10.799999999999999</v>
      </c>
    </row>
    <row r="160" spans="6:21">
      <c r="F160" s="3">
        <v>42894</v>
      </c>
      <c r="G160" s="3" t="str">
        <f t="shared" si="16"/>
        <v>June</v>
      </c>
      <c r="H160" t="s">
        <v>11</v>
      </c>
      <c r="I160">
        <v>90.7</v>
      </c>
      <c r="J160">
        <v>0.5</v>
      </c>
      <c r="K160" t="str">
        <f t="shared" si="17"/>
        <v>Medium</v>
      </c>
      <c r="L160">
        <v>46</v>
      </c>
      <c r="M160" t="str">
        <f t="shared" si="22"/>
        <v>Medium</v>
      </c>
      <c r="N160" t="str">
        <f t="shared" si="18"/>
        <v>10</v>
      </c>
      <c r="O160" s="4">
        <v>0.3</v>
      </c>
      <c r="P160">
        <v>39</v>
      </c>
      <c r="Q160" s="5">
        <v>8</v>
      </c>
      <c r="R160" s="6">
        <f t="shared" si="23"/>
        <v>11.7</v>
      </c>
      <c r="S160" t="str">
        <f t="shared" si="19"/>
        <v>10</v>
      </c>
      <c r="T160" s="8">
        <f t="shared" si="20"/>
        <v>20</v>
      </c>
      <c r="U160" s="4">
        <f t="shared" si="21"/>
        <v>11.7</v>
      </c>
    </row>
    <row r="161" spans="6:21">
      <c r="F161" s="3">
        <v>42895</v>
      </c>
      <c r="G161" s="3" t="str">
        <f t="shared" si="16"/>
        <v>June</v>
      </c>
      <c r="H161" t="s">
        <v>12</v>
      </c>
      <c r="I161">
        <v>77.599999999999994</v>
      </c>
      <c r="J161">
        <v>0.61</v>
      </c>
      <c r="K161" t="str">
        <f t="shared" si="17"/>
        <v>Medium</v>
      </c>
      <c r="L161">
        <v>44</v>
      </c>
      <c r="M161" t="str">
        <f t="shared" si="22"/>
        <v>Medium</v>
      </c>
      <c r="N161" t="str">
        <f t="shared" si="18"/>
        <v>10</v>
      </c>
      <c r="O161" s="4">
        <v>0.3</v>
      </c>
      <c r="P161">
        <v>32</v>
      </c>
      <c r="Q161" s="5">
        <v>8</v>
      </c>
      <c r="R161" s="6">
        <f t="shared" si="23"/>
        <v>9.6</v>
      </c>
      <c r="S161" t="str">
        <f t="shared" si="19"/>
        <v>10</v>
      </c>
      <c r="T161" s="8">
        <f t="shared" si="20"/>
        <v>20</v>
      </c>
      <c r="U161" s="4">
        <f t="shared" si="21"/>
        <v>9.6</v>
      </c>
    </row>
    <row r="162" spans="6:21">
      <c r="F162" s="3">
        <v>42896</v>
      </c>
      <c r="G162" s="3" t="str">
        <f t="shared" si="16"/>
        <v>June</v>
      </c>
      <c r="H162" t="s">
        <v>13</v>
      </c>
      <c r="I162">
        <v>79.5</v>
      </c>
      <c r="J162">
        <v>0.54</v>
      </c>
      <c r="K162" t="str">
        <f t="shared" si="17"/>
        <v>Medium</v>
      </c>
      <c r="L162">
        <v>54</v>
      </c>
      <c r="M162" t="str">
        <f t="shared" si="22"/>
        <v>High</v>
      </c>
      <c r="N162" t="str">
        <f t="shared" si="18"/>
        <v>10</v>
      </c>
      <c r="O162" s="4">
        <v>0.3</v>
      </c>
      <c r="P162">
        <v>35</v>
      </c>
      <c r="Q162" s="5">
        <v>8</v>
      </c>
      <c r="R162" s="6">
        <f t="shared" si="23"/>
        <v>10.5</v>
      </c>
      <c r="S162" t="str">
        <f t="shared" si="19"/>
        <v>10</v>
      </c>
      <c r="T162" s="8">
        <f t="shared" si="20"/>
        <v>20</v>
      </c>
      <c r="U162" s="4">
        <f t="shared" si="21"/>
        <v>10.5</v>
      </c>
    </row>
    <row r="163" spans="6:21">
      <c r="F163" s="3">
        <v>42897</v>
      </c>
      <c r="G163" s="3" t="str">
        <f t="shared" si="16"/>
        <v>June</v>
      </c>
      <c r="H163" t="s">
        <v>7</v>
      </c>
      <c r="I163">
        <v>84.8</v>
      </c>
      <c r="J163">
        <v>0.53</v>
      </c>
      <c r="K163" t="str">
        <f t="shared" si="17"/>
        <v>Medium</v>
      </c>
      <c r="L163">
        <v>42</v>
      </c>
      <c r="M163" t="str">
        <f t="shared" si="22"/>
        <v>Medium</v>
      </c>
      <c r="N163" t="str">
        <f t="shared" si="18"/>
        <v>10</v>
      </c>
      <c r="O163" s="4">
        <v>0.3</v>
      </c>
      <c r="P163">
        <v>36</v>
      </c>
      <c r="Q163" s="5">
        <v>8</v>
      </c>
      <c r="R163" s="6">
        <f t="shared" si="23"/>
        <v>10.799999999999999</v>
      </c>
      <c r="S163" t="str">
        <f t="shared" si="19"/>
        <v>10</v>
      </c>
      <c r="T163" s="8">
        <f t="shared" si="20"/>
        <v>20</v>
      </c>
      <c r="U163" s="4">
        <f t="shared" si="21"/>
        <v>10.799999999999999</v>
      </c>
    </row>
    <row r="164" spans="6:21">
      <c r="F164" s="3">
        <v>42898</v>
      </c>
      <c r="G164" s="3" t="str">
        <f t="shared" si="16"/>
        <v>June</v>
      </c>
      <c r="H164" t="s">
        <v>8</v>
      </c>
      <c r="I164">
        <v>93</v>
      </c>
      <c r="J164">
        <v>0.5</v>
      </c>
      <c r="K164" t="str">
        <f t="shared" si="17"/>
        <v>Medium</v>
      </c>
      <c r="L164">
        <v>67</v>
      </c>
      <c r="M164" t="str">
        <f t="shared" si="22"/>
        <v>High</v>
      </c>
      <c r="N164" t="str">
        <f t="shared" si="18"/>
        <v>15</v>
      </c>
      <c r="O164" s="4">
        <v>0.3</v>
      </c>
      <c r="P164">
        <v>40</v>
      </c>
      <c r="Q164" s="5">
        <v>8</v>
      </c>
      <c r="R164" s="6">
        <f t="shared" si="23"/>
        <v>12</v>
      </c>
      <c r="S164" t="str">
        <f t="shared" si="19"/>
        <v>10</v>
      </c>
      <c r="T164" s="8">
        <f t="shared" si="20"/>
        <v>25</v>
      </c>
      <c r="U164" s="4">
        <f t="shared" si="21"/>
        <v>12</v>
      </c>
    </row>
    <row r="165" spans="6:21">
      <c r="F165" s="3">
        <v>42899</v>
      </c>
      <c r="G165" s="3" t="str">
        <f t="shared" si="16"/>
        <v>June</v>
      </c>
      <c r="H165" t="s">
        <v>9</v>
      </c>
      <c r="I165">
        <v>75.599999999999994</v>
      </c>
      <c r="J165">
        <v>0.59</v>
      </c>
      <c r="K165" t="str">
        <f t="shared" si="17"/>
        <v>Medium</v>
      </c>
      <c r="L165">
        <v>65</v>
      </c>
      <c r="M165" t="str">
        <f t="shared" si="22"/>
        <v>High</v>
      </c>
      <c r="N165" t="str">
        <f t="shared" si="18"/>
        <v>15</v>
      </c>
      <c r="O165" s="4">
        <v>0.3</v>
      </c>
      <c r="P165">
        <v>32</v>
      </c>
      <c r="Q165" s="5">
        <v>8</v>
      </c>
      <c r="R165" s="6">
        <f t="shared" si="23"/>
        <v>9.6</v>
      </c>
      <c r="S165" t="str">
        <f t="shared" si="19"/>
        <v>10</v>
      </c>
      <c r="T165" s="8">
        <f t="shared" si="20"/>
        <v>25</v>
      </c>
      <c r="U165" s="4">
        <f t="shared" si="21"/>
        <v>9.6</v>
      </c>
    </row>
    <row r="166" spans="6:21">
      <c r="F166" s="3">
        <v>42900</v>
      </c>
      <c r="G166" s="3" t="str">
        <f t="shared" si="16"/>
        <v>June</v>
      </c>
      <c r="H166" t="s">
        <v>10</v>
      </c>
      <c r="I166">
        <v>80.5</v>
      </c>
      <c r="J166">
        <v>0.56999999999999995</v>
      </c>
      <c r="K166" t="str">
        <f t="shared" si="17"/>
        <v>Medium</v>
      </c>
      <c r="L166">
        <v>48</v>
      </c>
      <c r="M166" t="str">
        <f t="shared" si="22"/>
        <v>Medium</v>
      </c>
      <c r="N166" t="str">
        <f t="shared" si="18"/>
        <v>10</v>
      </c>
      <c r="O166" s="4">
        <v>0.3</v>
      </c>
      <c r="P166">
        <v>35</v>
      </c>
      <c r="Q166" s="5">
        <v>8</v>
      </c>
      <c r="R166" s="6">
        <f t="shared" si="23"/>
        <v>10.5</v>
      </c>
      <c r="S166" t="str">
        <f t="shared" si="19"/>
        <v>10</v>
      </c>
      <c r="T166" s="8">
        <f t="shared" si="20"/>
        <v>20</v>
      </c>
      <c r="U166" s="4">
        <f t="shared" si="21"/>
        <v>10.5</v>
      </c>
    </row>
    <row r="167" spans="6:21">
      <c r="F167" s="3">
        <v>42901</v>
      </c>
      <c r="G167" s="3" t="str">
        <f t="shared" si="16"/>
        <v>June</v>
      </c>
      <c r="H167" t="s">
        <v>11</v>
      </c>
      <c r="I167">
        <v>84.8</v>
      </c>
      <c r="J167">
        <v>0.56000000000000005</v>
      </c>
      <c r="K167" t="str">
        <f t="shared" si="17"/>
        <v>Medium</v>
      </c>
      <c r="L167">
        <v>50</v>
      </c>
      <c r="M167" t="str">
        <f t="shared" si="22"/>
        <v>Medium</v>
      </c>
      <c r="N167" t="str">
        <f t="shared" si="18"/>
        <v>10</v>
      </c>
      <c r="O167" s="4">
        <v>0.3</v>
      </c>
      <c r="P167">
        <v>36</v>
      </c>
      <c r="Q167" s="5">
        <v>8</v>
      </c>
      <c r="R167" s="6">
        <f t="shared" si="23"/>
        <v>10.799999999999999</v>
      </c>
      <c r="S167" t="str">
        <f t="shared" si="19"/>
        <v>10</v>
      </c>
      <c r="T167" s="8">
        <f t="shared" si="20"/>
        <v>20</v>
      </c>
      <c r="U167" s="4">
        <f t="shared" si="21"/>
        <v>10.799999999999999</v>
      </c>
    </row>
    <row r="168" spans="6:21">
      <c r="F168" s="3">
        <v>42902</v>
      </c>
      <c r="G168" s="3" t="str">
        <f t="shared" si="16"/>
        <v>June</v>
      </c>
      <c r="H168" t="s">
        <v>12</v>
      </c>
      <c r="I168">
        <v>99.3</v>
      </c>
      <c r="J168">
        <v>0.47</v>
      </c>
      <c r="K168" t="str">
        <f t="shared" si="17"/>
        <v>Medium</v>
      </c>
      <c r="L168">
        <v>77</v>
      </c>
      <c r="M168" t="str">
        <f t="shared" si="22"/>
        <v>High</v>
      </c>
      <c r="N168" t="str">
        <f t="shared" si="18"/>
        <v>15</v>
      </c>
      <c r="O168" s="4">
        <v>0.3</v>
      </c>
      <c r="P168">
        <v>41</v>
      </c>
      <c r="Q168" s="5">
        <v>8</v>
      </c>
      <c r="R168" s="6">
        <f t="shared" si="23"/>
        <v>12.299999999999999</v>
      </c>
      <c r="S168" t="str">
        <f t="shared" si="19"/>
        <v>10</v>
      </c>
      <c r="T168" s="8">
        <f t="shared" si="20"/>
        <v>25</v>
      </c>
      <c r="U168" s="4">
        <f t="shared" si="21"/>
        <v>12.299999999999999</v>
      </c>
    </row>
    <row r="169" spans="6:21">
      <c r="F169" s="3">
        <v>42903</v>
      </c>
      <c r="G169" s="3" t="str">
        <f t="shared" si="16"/>
        <v>June</v>
      </c>
      <c r="H169" t="s">
        <v>13</v>
      </c>
      <c r="I169">
        <v>76.3</v>
      </c>
      <c r="J169">
        <v>0.65</v>
      </c>
      <c r="K169" t="str">
        <f t="shared" si="17"/>
        <v>Medium</v>
      </c>
      <c r="L169">
        <v>47</v>
      </c>
      <c r="M169" t="str">
        <f t="shared" si="22"/>
        <v>Medium</v>
      </c>
      <c r="N169" t="str">
        <f t="shared" si="18"/>
        <v>10</v>
      </c>
      <c r="O169" s="4">
        <v>0.3</v>
      </c>
      <c r="P169">
        <v>31</v>
      </c>
      <c r="Q169" s="5">
        <v>8</v>
      </c>
      <c r="R169" s="6">
        <f t="shared" si="23"/>
        <v>9.2999999999999989</v>
      </c>
      <c r="S169" t="str">
        <f t="shared" si="19"/>
        <v>10</v>
      </c>
      <c r="T169" s="8">
        <f t="shared" si="20"/>
        <v>20</v>
      </c>
      <c r="U169" s="4">
        <f t="shared" si="21"/>
        <v>9.2999999999999989</v>
      </c>
    </row>
    <row r="170" spans="6:21">
      <c r="F170" s="3">
        <v>42904</v>
      </c>
      <c r="G170" s="3" t="str">
        <f t="shared" si="16"/>
        <v>June</v>
      </c>
      <c r="H170" t="s">
        <v>7</v>
      </c>
      <c r="I170">
        <v>72.599999999999994</v>
      </c>
      <c r="J170">
        <v>0.59</v>
      </c>
      <c r="K170" t="str">
        <f t="shared" si="17"/>
        <v>Medium</v>
      </c>
      <c r="L170">
        <v>60</v>
      </c>
      <c r="M170" t="str">
        <f t="shared" si="22"/>
        <v>High</v>
      </c>
      <c r="N170" t="str">
        <f t="shared" si="18"/>
        <v>10</v>
      </c>
      <c r="O170" s="4">
        <v>0.3</v>
      </c>
      <c r="P170">
        <v>32</v>
      </c>
      <c r="Q170" s="5">
        <v>8</v>
      </c>
      <c r="R170" s="6">
        <f t="shared" si="23"/>
        <v>9.6</v>
      </c>
      <c r="S170" t="str">
        <f t="shared" si="19"/>
        <v>10</v>
      </c>
      <c r="T170" s="8">
        <f t="shared" si="20"/>
        <v>20</v>
      </c>
      <c r="U170" s="4">
        <f t="shared" si="21"/>
        <v>9.6</v>
      </c>
    </row>
    <row r="171" spans="6:21">
      <c r="F171" s="3">
        <v>42905</v>
      </c>
      <c r="G171" s="3" t="str">
        <f t="shared" si="16"/>
        <v>June</v>
      </c>
      <c r="H171" t="s">
        <v>8</v>
      </c>
      <c r="I171">
        <v>86.5</v>
      </c>
      <c r="J171">
        <v>0.56000000000000005</v>
      </c>
      <c r="K171" t="str">
        <f t="shared" si="17"/>
        <v>Medium</v>
      </c>
      <c r="L171">
        <v>66</v>
      </c>
      <c r="M171" t="str">
        <f t="shared" si="22"/>
        <v>High</v>
      </c>
      <c r="N171" t="str">
        <f t="shared" si="18"/>
        <v>15</v>
      </c>
      <c r="O171" s="4">
        <v>0.3</v>
      </c>
      <c r="P171">
        <v>35</v>
      </c>
      <c r="Q171" s="5">
        <v>8</v>
      </c>
      <c r="R171" s="6">
        <f t="shared" si="23"/>
        <v>10.5</v>
      </c>
      <c r="S171" t="str">
        <f t="shared" si="19"/>
        <v>10</v>
      </c>
      <c r="T171" s="8">
        <f t="shared" si="20"/>
        <v>25</v>
      </c>
      <c r="U171" s="4">
        <f t="shared" si="21"/>
        <v>10.5</v>
      </c>
    </row>
    <row r="172" spans="6:21">
      <c r="F172" s="3">
        <v>42906</v>
      </c>
      <c r="G172" s="3" t="str">
        <f t="shared" si="16"/>
        <v>June</v>
      </c>
      <c r="H172" t="s">
        <v>9</v>
      </c>
      <c r="I172">
        <v>85.1</v>
      </c>
      <c r="J172">
        <v>0.54</v>
      </c>
      <c r="K172" t="str">
        <f t="shared" si="17"/>
        <v>Medium</v>
      </c>
      <c r="L172">
        <v>70</v>
      </c>
      <c r="M172" t="str">
        <f t="shared" si="22"/>
        <v>High</v>
      </c>
      <c r="N172" t="str">
        <f t="shared" si="18"/>
        <v>15</v>
      </c>
      <c r="O172" s="4">
        <v>0.3</v>
      </c>
      <c r="P172">
        <v>37</v>
      </c>
      <c r="Q172" s="5">
        <v>8</v>
      </c>
      <c r="R172" s="6">
        <f t="shared" si="23"/>
        <v>11.1</v>
      </c>
      <c r="S172" t="str">
        <f t="shared" si="19"/>
        <v>10</v>
      </c>
      <c r="T172" s="8">
        <f t="shared" si="20"/>
        <v>25</v>
      </c>
      <c r="U172" s="4">
        <f t="shared" si="21"/>
        <v>11.1</v>
      </c>
    </row>
    <row r="173" spans="6:21">
      <c r="F173" s="3">
        <v>42907</v>
      </c>
      <c r="G173" s="3" t="str">
        <f t="shared" si="16"/>
        <v>June</v>
      </c>
      <c r="H173" t="s">
        <v>10</v>
      </c>
      <c r="I173">
        <v>94.3</v>
      </c>
      <c r="J173">
        <v>0.47</v>
      </c>
      <c r="K173" t="str">
        <f t="shared" si="17"/>
        <v>Medium</v>
      </c>
      <c r="L173">
        <v>76</v>
      </c>
      <c r="M173" t="str">
        <f t="shared" si="22"/>
        <v>High</v>
      </c>
      <c r="N173" t="str">
        <f t="shared" si="18"/>
        <v>15</v>
      </c>
      <c r="O173" s="4">
        <v>0.3</v>
      </c>
      <c r="P173">
        <v>41</v>
      </c>
      <c r="Q173" s="5">
        <v>8</v>
      </c>
      <c r="R173" s="6">
        <f t="shared" si="23"/>
        <v>12.299999999999999</v>
      </c>
      <c r="S173" t="str">
        <f t="shared" si="19"/>
        <v>10</v>
      </c>
      <c r="T173" s="8">
        <f t="shared" si="20"/>
        <v>25</v>
      </c>
      <c r="U173" s="4">
        <f t="shared" si="21"/>
        <v>12.299999999999999</v>
      </c>
    </row>
    <row r="174" spans="6:21">
      <c r="F174" s="3">
        <v>42908</v>
      </c>
      <c r="G174" s="3" t="str">
        <f t="shared" si="16"/>
        <v>June</v>
      </c>
      <c r="H174" t="s">
        <v>11</v>
      </c>
      <c r="I174">
        <v>72.3</v>
      </c>
      <c r="J174">
        <v>0.65</v>
      </c>
      <c r="K174" t="str">
        <f t="shared" si="17"/>
        <v>Medium</v>
      </c>
      <c r="L174">
        <v>36</v>
      </c>
      <c r="M174" t="str">
        <f t="shared" si="22"/>
        <v>Medium</v>
      </c>
      <c r="N174" t="str">
        <f t="shared" si="18"/>
        <v>10</v>
      </c>
      <c r="O174" s="4">
        <v>0.3</v>
      </c>
      <c r="P174">
        <v>31</v>
      </c>
      <c r="Q174" s="5">
        <v>8</v>
      </c>
      <c r="R174" s="6">
        <f t="shared" si="23"/>
        <v>9.2999999999999989</v>
      </c>
      <c r="S174" t="str">
        <f t="shared" si="19"/>
        <v>10</v>
      </c>
      <c r="T174" s="8">
        <f t="shared" si="20"/>
        <v>20</v>
      </c>
      <c r="U174" s="4">
        <f t="shared" si="21"/>
        <v>9.2999999999999989</v>
      </c>
    </row>
    <row r="175" spans="6:21">
      <c r="F175" s="3">
        <v>42909</v>
      </c>
      <c r="G175" s="3" t="str">
        <f t="shared" si="16"/>
        <v>June</v>
      </c>
      <c r="H175" t="s">
        <v>12</v>
      </c>
      <c r="I175">
        <v>79.900000000000006</v>
      </c>
      <c r="J175">
        <v>0.61</v>
      </c>
      <c r="K175" t="str">
        <f t="shared" si="17"/>
        <v>Medium</v>
      </c>
      <c r="L175">
        <v>39</v>
      </c>
      <c r="M175" t="str">
        <f t="shared" si="22"/>
        <v>Medium</v>
      </c>
      <c r="N175" t="str">
        <f t="shared" si="18"/>
        <v>10</v>
      </c>
      <c r="O175" s="4">
        <v>0.3</v>
      </c>
      <c r="P175">
        <v>33</v>
      </c>
      <c r="Q175" s="5">
        <v>8</v>
      </c>
      <c r="R175" s="6">
        <f t="shared" si="23"/>
        <v>9.9</v>
      </c>
      <c r="S175" t="str">
        <f t="shared" si="19"/>
        <v>10</v>
      </c>
      <c r="T175" s="8">
        <f t="shared" si="20"/>
        <v>20</v>
      </c>
      <c r="U175" s="4">
        <f t="shared" si="21"/>
        <v>9.9</v>
      </c>
    </row>
    <row r="176" spans="6:21">
      <c r="F176" s="3">
        <v>42910</v>
      </c>
      <c r="G176" s="3" t="str">
        <f t="shared" si="16"/>
        <v>June</v>
      </c>
      <c r="H176" t="s">
        <v>13</v>
      </c>
      <c r="I176">
        <v>80.5</v>
      </c>
      <c r="J176">
        <v>0.56999999999999995</v>
      </c>
      <c r="K176" t="str">
        <f t="shared" si="17"/>
        <v>Medium</v>
      </c>
      <c r="L176">
        <v>50</v>
      </c>
      <c r="M176" t="str">
        <f t="shared" si="22"/>
        <v>Medium</v>
      </c>
      <c r="N176" t="str">
        <f t="shared" si="18"/>
        <v>10</v>
      </c>
      <c r="O176" s="4">
        <v>0.3</v>
      </c>
      <c r="P176">
        <v>35</v>
      </c>
      <c r="Q176" s="5">
        <v>8</v>
      </c>
      <c r="R176" s="6">
        <f t="shared" si="23"/>
        <v>10.5</v>
      </c>
      <c r="S176" t="str">
        <f t="shared" si="19"/>
        <v>10</v>
      </c>
      <c r="T176" s="8">
        <f t="shared" si="20"/>
        <v>20</v>
      </c>
      <c r="U176" s="4">
        <f t="shared" si="21"/>
        <v>10.5</v>
      </c>
    </row>
    <row r="177" spans="6:21">
      <c r="F177" s="3">
        <v>42911</v>
      </c>
      <c r="G177" s="3" t="str">
        <f t="shared" si="16"/>
        <v>June</v>
      </c>
      <c r="H177" t="s">
        <v>7</v>
      </c>
      <c r="I177">
        <v>85.1</v>
      </c>
      <c r="J177">
        <v>0.51</v>
      </c>
      <c r="K177" t="str">
        <f t="shared" si="17"/>
        <v>Medium</v>
      </c>
      <c r="L177">
        <v>58</v>
      </c>
      <c r="M177" t="str">
        <f t="shared" si="22"/>
        <v>High</v>
      </c>
      <c r="N177" t="str">
        <f t="shared" si="18"/>
        <v>10</v>
      </c>
      <c r="O177" s="4">
        <v>0.3</v>
      </c>
      <c r="P177">
        <v>37</v>
      </c>
      <c r="Q177" s="5">
        <v>8</v>
      </c>
      <c r="R177" s="6">
        <f t="shared" si="23"/>
        <v>11.1</v>
      </c>
      <c r="S177" t="str">
        <f t="shared" si="19"/>
        <v>10</v>
      </c>
      <c r="T177" s="8">
        <f t="shared" si="20"/>
        <v>20</v>
      </c>
      <c r="U177" s="4">
        <f t="shared" si="21"/>
        <v>11.1</v>
      </c>
    </row>
    <row r="178" spans="6:21">
      <c r="F178" s="3">
        <v>42912</v>
      </c>
      <c r="G178" s="3" t="str">
        <f t="shared" si="16"/>
        <v>June</v>
      </c>
      <c r="H178" t="s">
        <v>8</v>
      </c>
      <c r="I178">
        <v>102.6</v>
      </c>
      <c r="J178">
        <v>0.47</v>
      </c>
      <c r="K178" t="str">
        <f t="shared" si="17"/>
        <v>Medium</v>
      </c>
      <c r="L178">
        <v>60</v>
      </c>
      <c r="M178" t="str">
        <f t="shared" si="22"/>
        <v>High</v>
      </c>
      <c r="N178" t="str">
        <f t="shared" si="18"/>
        <v>10</v>
      </c>
      <c r="O178" s="4">
        <v>0.3</v>
      </c>
      <c r="P178">
        <v>42</v>
      </c>
      <c r="Q178" s="5">
        <v>8</v>
      </c>
      <c r="R178" s="6">
        <f t="shared" si="23"/>
        <v>12.6</v>
      </c>
      <c r="S178" t="str">
        <f t="shared" si="19"/>
        <v>10</v>
      </c>
      <c r="T178" s="8">
        <f t="shared" si="20"/>
        <v>20</v>
      </c>
      <c r="U178" s="4">
        <f t="shared" si="21"/>
        <v>12.6</v>
      </c>
    </row>
    <row r="179" spans="6:21">
      <c r="F179" s="3">
        <v>42913</v>
      </c>
      <c r="G179" s="3" t="str">
        <f t="shared" si="16"/>
        <v>June</v>
      </c>
      <c r="H179" t="s">
        <v>9</v>
      </c>
      <c r="I179">
        <v>75.3</v>
      </c>
      <c r="J179">
        <v>0.63</v>
      </c>
      <c r="K179" t="str">
        <f t="shared" si="17"/>
        <v>Medium</v>
      </c>
      <c r="L179">
        <v>62</v>
      </c>
      <c r="M179" t="str">
        <f t="shared" si="22"/>
        <v>High</v>
      </c>
      <c r="N179" t="str">
        <f t="shared" si="18"/>
        <v>15</v>
      </c>
      <c r="O179" s="4">
        <v>0.3</v>
      </c>
      <c r="P179">
        <v>31</v>
      </c>
      <c r="Q179" s="5">
        <v>8</v>
      </c>
      <c r="R179" s="6">
        <f t="shared" si="23"/>
        <v>9.2999999999999989</v>
      </c>
      <c r="S179" t="str">
        <f t="shared" si="19"/>
        <v>10</v>
      </c>
      <c r="T179" s="8">
        <f t="shared" si="20"/>
        <v>25</v>
      </c>
      <c r="U179" s="4">
        <f t="shared" si="21"/>
        <v>9.2999999999999989</v>
      </c>
    </row>
    <row r="180" spans="6:21">
      <c r="F180" s="3">
        <v>42914</v>
      </c>
      <c r="G180" s="3" t="str">
        <f t="shared" si="16"/>
        <v>June</v>
      </c>
      <c r="H180" t="s">
        <v>10</v>
      </c>
      <c r="I180">
        <v>75.900000000000006</v>
      </c>
      <c r="J180">
        <v>0.59</v>
      </c>
      <c r="K180" t="str">
        <f t="shared" si="17"/>
        <v>Medium</v>
      </c>
      <c r="L180">
        <v>65</v>
      </c>
      <c r="M180" t="str">
        <f t="shared" si="22"/>
        <v>High</v>
      </c>
      <c r="N180" t="str">
        <f t="shared" si="18"/>
        <v>15</v>
      </c>
      <c r="O180" s="4">
        <v>0.3</v>
      </c>
      <c r="P180">
        <v>33</v>
      </c>
      <c r="Q180" s="5">
        <v>8</v>
      </c>
      <c r="R180" s="6">
        <f t="shared" si="23"/>
        <v>9.9</v>
      </c>
      <c r="S180" t="str">
        <f t="shared" si="19"/>
        <v>10</v>
      </c>
      <c r="T180" s="8">
        <f t="shared" si="20"/>
        <v>25</v>
      </c>
      <c r="U180" s="4">
        <f t="shared" si="21"/>
        <v>9.9</v>
      </c>
    </row>
    <row r="181" spans="6:21">
      <c r="F181" s="3">
        <v>42915</v>
      </c>
      <c r="G181" s="3" t="str">
        <f t="shared" si="16"/>
        <v>June</v>
      </c>
      <c r="H181" t="s">
        <v>11</v>
      </c>
      <c r="I181">
        <v>86.5</v>
      </c>
      <c r="J181">
        <v>0.54</v>
      </c>
      <c r="K181" t="str">
        <f t="shared" si="17"/>
        <v>Medium</v>
      </c>
      <c r="L181">
        <v>64</v>
      </c>
      <c r="M181" t="str">
        <f t="shared" si="22"/>
        <v>High</v>
      </c>
      <c r="N181" t="str">
        <f t="shared" si="18"/>
        <v>15</v>
      </c>
      <c r="O181" s="4">
        <v>0.3</v>
      </c>
      <c r="P181">
        <v>35</v>
      </c>
      <c r="Q181" s="5">
        <v>8</v>
      </c>
      <c r="R181" s="6">
        <f t="shared" si="23"/>
        <v>10.5</v>
      </c>
      <c r="S181" t="str">
        <f t="shared" si="19"/>
        <v>10</v>
      </c>
      <c r="T181" s="8">
        <f t="shared" si="20"/>
        <v>25</v>
      </c>
      <c r="U181" s="4">
        <f t="shared" si="21"/>
        <v>10.5</v>
      </c>
    </row>
    <row r="182" spans="6:21">
      <c r="F182" s="3">
        <v>42916</v>
      </c>
      <c r="G182" s="3" t="str">
        <f t="shared" si="16"/>
        <v>June</v>
      </c>
      <c r="H182" t="s">
        <v>12</v>
      </c>
      <c r="I182">
        <v>89.4</v>
      </c>
      <c r="J182">
        <v>0.53</v>
      </c>
      <c r="K182" t="str">
        <f t="shared" si="17"/>
        <v>Medium</v>
      </c>
      <c r="L182">
        <v>47</v>
      </c>
      <c r="M182" t="str">
        <f t="shared" si="22"/>
        <v>Medium</v>
      </c>
      <c r="N182" t="str">
        <f t="shared" si="18"/>
        <v>10</v>
      </c>
      <c r="O182" s="4">
        <v>0.3</v>
      </c>
      <c r="P182">
        <v>38</v>
      </c>
      <c r="Q182" s="5">
        <v>8</v>
      </c>
      <c r="R182" s="6">
        <f t="shared" si="23"/>
        <v>11.4</v>
      </c>
      <c r="S182" t="str">
        <f t="shared" si="19"/>
        <v>10</v>
      </c>
      <c r="T182" s="8">
        <f t="shared" si="20"/>
        <v>20</v>
      </c>
      <c r="U182" s="4">
        <f t="shared" si="21"/>
        <v>11.4</v>
      </c>
    </row>
    <row r="183" spans="6:21">
      <c r="F183" s="3">
        <v>42917</v>
      </c>
      <c r="G183" s="3" t="str">
        <f t="shared" si="16"/>
        <v>July</v>
      </c>
      <c r="H183" t="s">
        <v>13</v>
      </c>
      <c r="I183">
        <v>102.9</v>
      </c>
      <c r="J183">
        <v>0.47</v>
      </c>
      <c r="K183" t="str">
        <f t="shared" si="17"/>
        <v>Medium</v>
      </c>
      <c r="L183">
        <v>59</v>
      </c>
      <c r="M183" t="str">
        <f t="shared" si="22"/>
        <v>High</v>
      </c>
      <c r="N183" t="str">
        <f t="shared" si="18"/>
        <v>10</v>
      </c>
      <c r="O183" s="4">
        <v>0.5</v>
      </c>
      <c r="P183">
        <v>43</v>
      </c>
      <c r="Q183" s="5">
        <v>8</v>
      </c>
      <c r="R183" s="6">
        <f t="shared" si="23"/>
        <v>21.5</v>
      </c>
      <c r="S183" t="str">
        <f t="shared" si="19"/>
        <v>10</v>
      </c>
      <c r="T183" s="8">
        <f t="shared" si="20"/>
        <v>20</v>
      </c>
      <c r="U183" s="4">
        <f t="shared" si="21"/>
        <v>21.5</v>
      </c>
    </row>
    <row r="184" spans="6:21">
      <c r="F184" s="3">
        <v>42918</v>
      </c>
      <c r="G184" s="3" t="str">
        <f t="shared" si="16"/>
        <v>July</v>
      </c>
      <c r="H184" t="s">
        <v>7</v>
      </c>
      <c r="I184">
        <v>93.4</v>
      </c>
      <c r="J184">
        <v>0.51</v>
      </c>
      <c r="K184" t="str">
        <f t="shared" si="17"/>
        <v>Medium</v>
      </c>
      <c r="L184">
        <v>68</v>
      </c>
      <c r="M184" t="str">
        <f t="shared" si="22"/>
        <v>High</v>
      </c>
      <c r="N184" t="str">
        <f t="shared" si="18"/>
        <v>15</v>
      </c>
      <c r="O184" s="4">
        <v>0.5</v>
      </c>
      <c r="P184">
        <v>38</v>
      </c>
      <c r="Q184" s="5">
        <v>8</v>
      </c>
      <c r="R184" s="6">
        <f t="shared" si="23"/>
        <v>19</v>
      </c>
      <c r="S184" t="str">
        <f t="shared" si="19"/>
        <v>10</v>
      </c>
      <c r="T184" s="8">
        <f t="shared" si="20"/>
        <v>25</v>
      </c>
      <c r="U184" s="4">
        <f t="shared" si="21"/>
        <v>19</v>
      </c>
    </row>
    <row r="185" spans="6:21">
      <c r="F185" s="3">
        <v>42919</v>
      </c>
      <c r="G185" s="3" t="str">
        <f t="shared" si="16"/>
        <v>July</v>
      </c>
      <c r="H185" t="s">
        <v>8</v>
      </c>
      <c r="I185">
        <v>81.5</v>
      </c>
      <c r="J185">
        <v>0.54</v>
      </c>
      <c r="K185" t="str">
        <f t="shared" si="17"/>
        <v>Medium</v>
      </c>
      <c r="L185">
        <v>68</v>
      </c>
      <c r="M185" t="str">
        <f t="shared" si="22"/>
        <v>High</v>
      </c>
      <c r="N185" t="str">
        <f t="shared" si="18"/>
        <v>15</v>
      </c>
      <c r="O185" s="4">
        <v>0.5</v>
      </c>
      <c r="P185">
        <v>35</v>
      </c>
      <c r="Q185" s="5">
        <v>8</v>
      </c>
      <c r="R185" s="6">
        <f t="shared" si="23"/>
        <v>17.5</v>
      </c>
      <c r="S185" t="str">
        <f t="shared" si="19"/>
        <v>10</v>
      </c>
      <c r="T185" s="8">
        <f t="shared" si="20"/>
        <v>25</v>
      </c>
      <c r="U185" s="4">
        <f t="shared" si="21"/>
        <v>17.5</v>
      </c>
    </row>
    <row r="186" spans="6:21">
      <c r="F186" s="3">
        <v>42920</v>
      </c>
      <c r="G186" s="3" t="str">
        <f t="shared" si="16"/>
        <v>July</v>
      </c>
      <c r="H186" t="s">
        <v>9</v>
      </c>
      <c r="I186">
        <v>84.2</v>
      </c>
      <c r="J186">
        <v>0.59</v>
      </c>
      <c r="K186" t="str">
        <f t="shared" si="17"/>
        <v>Medium</v>
      </c>
      <c r="L186">
        <v>49</v>
      </c>
      <c r="M186" t="str">
        <f t="shared" si="22"/>
        <v>Medium</v>
      </c>
      <c r="N186" t="str">
        <f t="shared" si="18"/>
        <v>10</v>
      </c>
      <c r="O186" s="4">
        <v>0.5</v>
      </c>
      <c r="P186">
        <v>34</v>
      </c>
      <c r="Q186" s="5">
        <v>8</v>
      </c>
      <c r="R186" s="6">
        <f t="shared" si="23"/>
        <v>17</v>
      </c>
      <c r="S186" t="str">
        <f t="shared" si="19"/>
        <v>10</v>
      </c>
      <c r="T186" s="8">
        <f t="shared" si="20"/>
        <v>20</v>
      </c>
      <c r="U186" s="4">
        <f t="shared" si="21"/>
        <v>17</v>
      </c>
    </row>
    <row r="187" spans="6:21">
      <c r="F187" s="3">
        <v>42921</v>
      </c>
      <c r="G187" s="3" t="str">
        <f t="shared" si="16"/>
        <v>July</v>
      </c>
      <c r="H187" t="s">
        <v>10</v>
      </c>
      <c r="I187">
        <v>73.599999999999994</v>
      </c>
      <c r="J187">
        <v>0.63</v>
      </c>
      <c r="K187" t="str">
        <f t="shared" si="17"/>
        <v>Medium</v>
      </c>
      <c r="L187">
        <v>55</v>
      </c>
      <c r="M187" t="str">
        <f t="shared" si="22"/>
        <v>High</v>
      </c>
      <c r="N187" t="str">
        <f t="shared" si="18"/>
        <v>10</v>
      </c>
      <c r="O187" s="4">
        <v>0.5</v>
      </c>
      <c r="P187">
        <v>32</v>
      </c>
      <c r="Q187" s="5">
        <v>8</v>
      </c>
      <c r="R187" s="6">
        <f t="shared" si="23"/>
        <v>16</v>
      </c>
      <c r="S187" t="str">
        <f t="shared" si="19"/>
        <v>10</v>
      </c>
      <c r="T187" s="8">
        <f t="shared" si="20"/>
        <v>20</v>
      </c>
      <c r="U187" s="4">
        <f t="shared" si="21"/>
        <v>16</v>
      </c>
    </row>
    <row r="188" spans="6:21">
      <c r="F188" s="3">
        <v>42922</v>
      </c>
      <c r="G188" s="3" t="str">
        <f t="shared" si="16"/>
        <v>July</v>
      </c>
      <c r="H188" t="s">
        <v>11</v>
      </c>
      <c r="I188">
        <v>91.7</v>
      </c>
      <c r="J188">
        <v>0.51</v>
      </c>
      <c r="K188" t="str">
        <f t="shared" si="17"/>
        <v>Medium</v>
      </c>
      <c r="L188">
        <v>46</v>
      </c>
      <c r="M188" t="str">
        <f t="shared" si="22"/>
        <v>Medium</v>
      </c>
      <c r="N188" t="str">
        <f t="shared" si="18"/>
        <v>10</v>
      </c>
      <c r="O188" s="4">
        <v>0.5</v>
      </c>
      <c r="P188">
        <v>39</v>
      </c>
      <c r="Q188" s="5">
        <v>8</v>
      </c>
      <c r="R188" s="6">
        <f t="shared" si="23"/>
        <v>19.5</v>
      </c>
      <c r="S188" t="str">
        <f t="shared" si="19"/>
        <v>10</v>
      </c>
      <c r="T188" s="8">
        <f t="shared" si="20"/>
        <v>20</v>
      </c>
      <c r="U188" s="4">
        <f t="shared" si="21"/>
        <v>19.5</v>
      </c>
    </row>
    <row r="189" spans="6:21">
      <c r="F189" s="3">
        <v>42923</v>
      </c>
      <c r="G189" s="3" t="str">
        <f t="shared" si="16"/>
        <v>July</v>
      </c>
      <c r="H189" t="s">
        <v>12</v>
      </c>
      <c r="I189">
        <v>82.5</v>
      </c>
      <c r="J189">
        <v>0.56999999999999995</v>
      </c>
      <c r="K189" t="str">
        <f t="shared" si="17"/>
        <v>Medium</v>
      </c>
      <c r="L189">
        <v>41</v>
      </c>
      <c r="M189" t="str">
        <f t="shared" si="22"/>
        <v>Medium</v>
      </c>
      <c r="N189" t="str">
        <f t="shared" si="18"/>
        <v>10</v>
      </c>
      <c r="O189" s="4">
        <v>0.5</v>
      </c>
      <c r="P189">
        <v>35</v>
      </c>
      <c r="Q189" s="5">
        <v>8</v>
      </c>
      <c r="R189" s="6">
        <f t="shared" si="23"/>
        <v>17.5</v>
      </c>
      <c r="S189" t="str">
        <f t="shared" si="19"/>
        <v>10</v>
      </c>
      <c r="T189" s="8">
        <f t="shared" si="20"/>
        <v>20</v>
      </c>
      <c r="U189" s="4">
        <f t="shared" si="21"/>
        <v>17.5</v>
      </c>
    </row>
    <row r="190" spans="6:21">
      <c r="F190" s="3">
        <v>42924</v>
      </c>
      <c r="G190" s="3" t="str">
        <f t="shared" si="16"/>
        <v>July</v>
      </c>
      <c r="H190" t="s">
        <v>13</v>
      </c>
      <c r="I190">
        <v>83.2</v>
      </c>
      <c r="J190">
        <v>0.56999999999999995</v>
      </c>
      <c r="K190" t="str">
        <f t="shared" si="17"/>
        <v>Medium</v>
      </c>
      <c r="L190">
        <v>44</v>
      </c>
      <c r="M190" t="str">
        <f t="shared" si="22"/>
        <v>Medium</v>
      </c>
      <c r="N190" t="str">
        <f t="shared" si="18"/>
        <v>10</v>
      </c>
      <c r="O190" s="4">
        <v>0.5</v>
      </c>
      <c r="P190">
        <v>34</v>
      </c>
      <c r="Q190" s="5">
        <v>8</v>
      </c>
      <c r="R190" s="6">
        <f t="shared" si="23"/>
        <v>17</v>
      </c>
      <c r="S190" t="str">
        <f t="shared" si="19"/>
        <v>10</v>
      </c>
      <c r="T190" s="8">
        <f t="shared" si="20"/>
        <v>20</v>
      </c>
      <c r="U190" s="4">
        <f t="shared" si="21"/>
        <v>17</v>
      </c>
    </row>
    <row r="191" spans="6:21">
      <c r="F191" s="3">
        <v>42925</v>
      </c>
      <c r="G191" s="3" t="str">
        <f t="shared" si="16"/>
        <v>July</v>
      </c>
      <c r="H191" t="s">
        <v>7</v>
      </c>
      <c r="I191">
        <v>77.900000000000006</v>
      </c>
      <c r="J191">
        <v>0.59</v>
      </c>
      <c r="K191" t="str">
        <f t="shared" si="17"/>
        <v>Medium</v>
      </c>
      <c r="L191">
        <v>44</v>
      </c>
      <c r="M191" t="str">
        <f t="shared" si="22"/>
        <v>Medium</v>
      </c>
      <c r="N191" t="str">
        <f t="shared" si="18"/>
        <v>10</v>
      </c>
      <c r="O191" s="4">
        <v>0.5</v>
      </c>
      <c r="P191">
        <v>33</v>
      </c>
      <c r="Q191" s="5">
        <v>8</v>
      </c>
      <c r="R191" s="6">
        <f t="shared" si="23"/>
        <v>16.5</v>
      </c>
      <c r="S191" t="str">
        <f t="shared" si="19"/>
        <v>10</v>
      </c>
      <c r="T191" s="8">
        <f t="shared" si="20"/>
        <v>20</v>
      </c>
      <c r="U191" s="4">
        <f t="shared" si="21"/>
        <v>16.5</v>
      </c>
    </row>
    <row r="192" spans="6:21">
      <c r="F192" s="3">
        <v>42926</v>
      </c>
      <c r="G192" s="3" t="str">
        <f t="shared" si="16"/>
        <v>July</v>
      </c>
      <c r="H192" t="s">
        <v>8</v>
      </c>
      <c r="I192">
        <v>98</v>
      </c>
      <c r="J192">
        <v>0.49</v>
      </c>
      <c r="K192" t="str">
        <f t="shared" si="17"/>
        <v>Medium</v>
      </c>
      <c r="L192">
        <v>66</v>
      </c>
      <c r="M192" t="str">
        <f t="shared" si="22"/>
        <v>High</v>
      </c>
      <c r="N192" t="str">
        <f t="shared" si="18"/>
        <v>15</v>
      </c>
      <c r="O192" s="4">
        <v>0.5</v>
      </c>
      <c r="P192">
        <v>40</v>
      </c>
      <c r="Q192" s="5">
        <v>8</v>
      </c>
      <c r="R192" s="6">
        <f t="shared" si="23"/>
        <v>20</v>
      </c>
      <c r="S192" t="str">
        <f t="shared" si="19"/>
        <v>10</v>
      </c>
      <c r="T192" s="8">
        <f t="shared" si="20"/>
        <v>25</v>
      </c>
      <c r="U192" s="4">
        <f t="shared" si="21"/>
        <v>20</v>
      </c>
    </row>
    <row r="193" spans="6:21">
      <c r="F193" s="3">
        <v>42927</v>
      </c>
      <c r="G193" s="3" t="str">
        <f t="shared" si="16"/>
        <v>July</v>
      </c>
      <c r="H193" t="s">
        <v>9</v>
      </c>
      <c r="I193">
        <v>83.5</v>
      </c>
      <c r="J193">
        <v>0.54</v>
      </c>
      <c r="K193" t="str">
        <f t="shared" si="17"/>
        <v>Medium</v>
      </c>
      <c r="L193">
        <v>40</v>
      </c>
      <c r="M193" t="str">
        <f t="shared" si="22"/>
        <v>Medium</v>
      </c>
      <c r="N193" t="str">
        <f t="shared" si="18"/>
        <v>10</v>
      </c>
      <c r="O193" s="4">
        <v>0.5</v>
      </c>
      <c r="P193">
        <v>35</v>
      </c>
      <c r="Q193" s="5">
        <v>8</v>
      </c>
      <c r="R193" s="6">
        <f t="shared" si="23"/>
        <v>17.5</v>
      </c>
      <c r="S193" t="str">
        <f t="shared" si="19"/>
        <v>10</v>
      </c>
      <c r="T193" s="8">
        <f t="shared" si="20"/>
        <v>20</v>
      </c>
      <c r="U193" s="4">
        <f t="shared" si="21"/>
        <v>17.5</v>
      </c>
    </row>
    <row r="194" spans="6:21">
      <c r="F194" s="3">
        <v>42928</v>
      </c>
      <c r="G194" s="3" t="str">
        <f t="shared" ref="G194:G257" si="24">TEXT(F194,"mmmm")</f>
        <v>July</v>
      </c>
      <c r="H194" t="s">
        <v>10</v>
      </c>
      <c r="I194">
        <v>80.2</v>
      </c>
      <c r="J194">
        <v>0.56000000000000005</v>
      </c>
      <c r="K194" t="str">
        <f t="shared" ref="K194:K257" si="25">IF(J194&gt;1,"Heavy",IF(J194&gt;0,"Medium",IF(J194&lt;1,"None")))</f>
        <v>Medium</v>
      </c>
      <c r="L194">
        <v>39</v>
      </c>
      <c r="M194" t="str">
        <f t="shared" si="22"/>
        <v>Medium</v>
      </c>
      <c r="N194" t="str">
        <f t="shared" ref="N194:N257" si="26">IF(L194&gt;60,"15",IF(L194&gt;35,"10",IF(L194&lt;36,"5")))</f>
        <v>10</v>
      </c>
      <c r="O194" s="4">
        <v>0.5</v>
      </c>
      <c r="P194">
        <v>34</v>
      </c>
      <c r="Q194" s="5">
        <v>8</v>
      </c>
      <c r="R194" s="6">
        <f t="shared" si="23"/>
        <v>17</v>
      </c>
      <c r="S194" t="str">
        <f t="shared" ref="S194:S257" si="27">IF(R194&gt;8,"10",IF(R194&lt;8,"0"))</f>
        <v>10</v>
      </c>
      <c r="T194" s="8">
        <f t="shared" ref="T194:T257" si="28">(N194+S194)</f>
        <v>20</v>
      </c>
      <c r="U194" s="4">
        <f t="shared" ref="U194:U257" si="29">R194</f>
        <v>17</v>
      </c>
    </row>
    <row r="195" spans="6:21">
      <c r="F195" s="3">
        <v>42929</v>
      </c>
      <c r="G195" s="3" t="str">
        <f t="shared" si="24"/>
        <v>July</v>
      </c>
      <c r="H195" t="s">
        <v>11</v>
      </c>
      <c r="I195">
        <v>78.900000000000006</v>
      </c>
      <c r="J195">
        <v>0.61</v>
      </c>
      <c r="K195" t="str">
        <f t="shared" si="25"/>
        <v>Medium</v>
      </c>
      <c r="L195">
        <v>49</v>
      </c>
      <c r="M195" t="str">
        <f t="shared" ref="M195:M258" si="30">IF(L195&gt;50,"High",IF(L195&gt;25,"Medium",IF(L195&lt;26,"Low")))</f>
        <v>Medium</v>
      </c>
      <c r="N195" t="str">
        <f t="shared" si="26"/>
        <v>10</v>
      </c>
      <c r="O195" s="4">
        <v>0.5</v>
      </c>
      <c r="P195">
        <v>33</v>
      </c>
      <c r="Q195" s="5">
        <v>8</v>
      </c>
      <c r="R195" s="6">
        <f t="shared" ref="R195:R258" si="31">(O195*P195)</f>
        <v>16.5</v>
      </c>
      <c r="S195" t="str">
        <f t="shared" si="27"/>
        <v>10</v>
      </c>
      <c r="T195" s="8">
        <f t="shared" si="28"/>
        <v>20</v>
      </c>
      <c r="U195" s="4">
        <f t="shared" si="29"/>
        <v>16.5</v>
      </c>
    </row>
    <row r="196" spans="6:21">
      <c r="F196" s="3">
        <v>42930</v>
      </c>
      <c r="G196" s="3" t="str">
        <f t="shared" si="24"/>
        <v>July</v>
      </c>
      <c r="H196" t="s">
        <v>12</v>
      </c>
      <c r="I196">
        <v>92</v>
      </c>
      <c r="J196">
        <v>0.5</v>
      </c>
      <c r="K196" t="str">
        <f t="shared" si="25"/>
        <v>Medium</v>
      </c>
      <c r="L196">
        <v>80</v>
      </c>
      <c r="M196" t="str">
        <f t="shared" si="30"/>
        <v>High</v>
      </c>
      <c r="N196" t="str">
        <f t="shared" si="26"/>
        <v>15</v>
      </c>
      <c r="O196" s="4">
        <v>0.5</v>
      </c>
      <c r="P196">
        <v>40</v>
      </c>
      <c r="Q196" s="5">
        <v>8</v>
      </c>
      <c r="R196" s="6">
        <f t="shared" si="31"/>
        <v>20</v>
      </c>
      <c r="S196" t="str">
        <f t="shared" si="27"/>
        <v>10</v>
      </c>
      <c r="T196" s="8">
        <f t="shared" si="28"/>
        <v>25</v>
      </c>
      <c r="U196" s="4">
        <f t="shared" si="29"/>
        <v>20</v>
      </c>
    </row>
    <row r="197" spans="6:21">
      <c r="F197" s="3">
        <v>42931</v>
      </c>
      <c r="G197" s="3" t="str">
        <f t="shared" si="24"/>
        <v>July</v>
      </c>
      <c r="H197" t="s">
        <v>13</v>
      </c>
      <c r="I197">
        <v>82.5</v>
      </c>
      <c r="J197">
        <v>0.54</v>
      </c>
      <c r="K197" t="str">
        <f t="shared" si="25"/>
        <v>Medium</v>
      </c>
      <c r="L197">
        <v>56</v>
      </c>
      <c r="M197" t="str">
        <f t="shared" si="30"/>
        <v>High</v>
      </c>
      <c r="N197" t="str">
        <f t="shared" si="26"/>
        <v>10</v>
      </c>
      <c r="O197" s="4">
        <v>0.5</v>
      </c>
      <c r="P197">
        <v>35</v>
      </c>
      <c r="Q197" s="5">
        <v>8</v>
      </c>
      <c r="R197" s="6">
        <f t="shared" si="31"/>
        <v>17.5</v>
      </c>
      <c r="S197" t="str">
        <f t="shared" si="27"/>
        <v>10</v>
      </c>
      <c r="T197" s="8">
        <f t="shared" si="28"/>
        <v>20</v>
      </c>
      <c r="U197" s="4">
        <f t="shared" si="29"/>
        <v>17.5</v>
      </c>
    </row>
    <row r="198" spans="6:21">
      <c r="F198" s="3">
        <v>42932</v>
      </c>
      <c r="G198" s="3" t="str">
        <f t="shared" si="24"/>
        <v>July</v>
      </c>
      <c r="H198" t="s">
        <v>7</v>
      </c>
      <c r="I198">
        <v>79.2</v>
      </c>
      <c r="J198">
        <v>0.59</v>
      </c>
      <c r="K198" t="str">
        <f t="shared" si="25"/>
        <v>Medium</v>
      </c>
      <c r="L198">
        <v>50</v>
      </c>
      <c r="M198" t="str">
        <f t="shared" si="30"/>
        <v>Medium</v>
      </c>
      <c r="N198" t="str">
        <f t="shared" si="26"/>
        <v>10</v>
      </c>
      <c r="O198" s="4">
        <v>0.5</v>
      </c>
      <c r="P198">
        <v>34</v>
      </c>
      <c r="Q198" s="5">
        <v>8</v>
      </c>
      <c r="R198" s="6">
        <f t="shared" si="31"/>
        <v>17</v>
      </c>
      <c r="S198" t="str">
        <f t="shared" si="27"/>
        <v>10</v>
      </c>
      <c r="T198" s="8">
        <f t="shared" si="28"/>
        <v>20</v>
      </c>
      <c r="U198" s="4">
        <f t="shared" si="29"/>
        <v>17</v>
      </c>
    </row>
    <row r="199" spans="6:21">
      <c r="F199" s="3">
        <v>42933</v>
      </c>
      <c r="G199" s="3" t="str">
        <f t="shared" si="24"/>
        <v>July</v>
      </c>
      <c r="H199" t="s">
        <v>8</v>
      </c>
      <c r="I199">
        <v>80.900000000000006</v>
      </c>
      <c r="J199">
        <v>0.56999999999999995</v>
      </c>
      <c r="K199" t="str">
        <f t="shared" si="25"/>
        <v>Medium</v>
      </c>
      <c r="L199">
        <v>64</v>
      </c>
      <c r="M199" t="str">
        <f t="shared" si="30"/>
        <v>High</v>
      </c>
      <c r="N199" t="str">
        <f t="shared" si="26"/>
        <v>15</v>
      </c>
      <c r="O199" s="4">
        <v>0.5</v>
      </c>
      <c r="P199">
        <v>33</v>
      </c>
      <c r="Q199" s="5">
        <v>8</v>
      </c>
      <c r="R199" s="6">
        <f t="shared" si="31"/>
        <v>16.5</v>
      </c>
      <c r="S199" t="str">
        <f t="shared" si="27"/>
        <v>10</v>
      </c>
      <c r="T199" s="8">
        <f t="shared" si="28"/>
        <v>25</v>
      </c>
      <c r="U199" s="4">
        <f t="shared" si="29"/>
        <v>16.5</v>
      </c>
    </row>
    <row r="200" spans="6:21">
      <c r="F200" s="3">
        <v>42934</v>
      </c>
      <c r="G200" s="3" t="str">
        <f t="shared" si="24"/>
        <v>July</v>
      </c>
      <c r="H200" t="s">
        <v>9</v>
      </c>
      <c r="I200">
        <v>99.3</v>
      </c>
      <c r="J200">
        <v>0.47</v>
      </c>
      <c r="K200" t="str">
        <f t="shared" si="25"/>
        <v>Medium</v>
      </c>
      <c r="L200">
        <v>76</v>
      </c>
      <c r="M200" t="str">
        <f t="shared" si="30"/>
        <v>High</v>
      </c>
      <c r="N200" t="str">
        <f t="shared" si="26"/>
        <v>15</v>
      </c>
      <c r="O200" s="4">
        <v>0.5</v>
      </c>
      <c r="P200">
        <v>41</v>
      </c>
      <c r="Q200" s="5">
        <v>8</v>
      </c>
      <c r="R200" s="6">
        <f t="shared" si="31"/>
        <v>20.5</v>
      </c>
      <c r="S200" t="str">
        <f t="shared" si="27"/>
        <v>10</v>
      </c>
      <c r="T200" s="8">
        <f t="shared" si="28"/>
        <v>25</v>
      </c>
      <c r="U200" s="4">
        <f t="shared" si="29"/>
        <v>20.5</v>
      </c>
    </row>
    <row r="201" spans="6:21">
      <c r="F201" s="3">
        <v>42935</v>
      </c>
      <c r="G201" s="3" t="str">
        <f t="shared" si="24"/>
        <v>July</v>
      </c>
      <c r="H201" t="s">
        <v>10</v>
      </c>
      <c r="I201">
        <v>83.8</v>
      </c>
      <c r="J201">
        <v>0.56000000000000005</v>
      </c>
      <c r="K201" t="str">
        <f t="shared" si="25"/>
        <v>Medium</v>
      </c>
      <c r="L201">
        <v>44</v>
      </c>
      <c r="M201" t="str">
        <f t="shared" si="30"/>
        <v>Medium</v>
      </c>
      <c r="N201" t="str">
        <f t="shared" si="26"/>
        <v>10</v>
      </c>
      <c r="O201" s="4">
        <v>0.5</v>
      </c>
      <c r="P201">
        <v>36</v>
      </c>
      <c r="Q201" s="5">
        <v>8</v>
      </c>
      <c r="R201" s="6">
        <f t="shared" si="31"/>
        <v>18</v>
      </c>
      <c r="S201" t="str">
        <f t="shared" si="27"/>
        <v>10</v>
      </c>
      <c r="T201" s="8">
        <f t="shared" si="28"/>
        <v>20</v>
      </c>
      <c r="U201" s="4">
        <f t="shared" si="29"/>
        <v>18</v>
      </c>
    </row>
    <row r="202" spans="6:21">
      <c r="F202" s="3">
        <v>42936</v>
      </c>
      <c r="G202" s="3" t="str">
        <f t="shared" si="24"/>
        <v>July</v>
      </c>
      <c r="H202" t="s">
        <v>11</v>
      </c>
      <c r="I202">
        <v>86.5</v>
      </c>
      <c r="J202">
        <v>0.56999999999999995</v>
      </c>
      <c r="K202" t="str">
        <f t="shared" si="25"/>
        <v>Medium</v>
      </c>
      <c r="L202">
        <v>44</v>
      </c>
      <c r="M202" t="str">
        <f t="shared" si="30"/>
        <v>Medium</v>
      </c>
      <c r="N202" t="str">
        <f t="shared" si="26"/>
        <v>10</v>
      </c>
      <c r="O202" s="4">
        <v>0.5</v>
      </c>
      <c r="P202">
        <v>35</v>
      </c>
      <c r="Q202" s="5">
        <v>8</v>
      </c>
      <c r="R202" s="6">
        <f t="shared" si="31"/>
        <v>17.5</v>
      </c>
      <c r="S202" t="str">
        <f t="shared" si="27"/>
        <v>10</v>
      </c>
      <c r="T202" s="8">
        <f t="shared" si="28"/>
        <v>20</v>
      </c>
      <c r="U202" s="4">
        <f t="shared" si="29"/>
        <v>17.5</v>
      </c>
    </row>
    <row r="203" spans="6:21">
      <c r="F203" s="3">
        <v>42937</v>
      </c>
      <c r="G203" s="3" t="str">
        <f t="shared" si="24"/>
        <v>July</v>
      </c>
      <c r="H203" t="s">
        <v>12</v>
      </c>
      <c r="I203">
        <v>76.900000000000006</v>
      </c>
      <c r="J203">
        <v>0.56999999999999995</v>
      </c>
      <c r="K203" t="str">
        <f t="shared" si="25"/>
        <v>Medium</v>
      </c>
      <c r="L203">
        <v>59</v>
      </c>
      <c r="M203" t="str">
        <f t="shared" si="30"/>
        <v>High</v>
      </c>
      <c r="N203" t="str">
        <f t="shared" si="26"/>
        <v>10</v>
      </c>
      <c r="O203" s="4">
        <v>0.5</v>
      </c>
      <c r="P203">
        <v>33</v>
      </c>
      <c r="Q203" s="5">
        <v>8</v>
      </c>
      <c r="R203" s="6">
        <f t="shared" si="31"/>
        <v>16.5</v>
      </c>
      <c r="S203" t="str">
        <f t="shared" si="27"/>
        <v>10</v>
      </c>
      <c r="T203" s="8">
        <f t="shared" si="28"/>
        <v>20</v>
      </c>
      <c r="U203" s="4">
        <f t="shared" si="29"/>
        <v>16.5</v>
      </c>
    </row>
    <row r="204" spans="6:21">
      <c r="F204" s="3">
        <v>42938</v>
      </c>
      <c r="G204" s="3" t="str">
        <f t="shared" si="24"/>
        <v>July</v>
      </c>
      <c r="H204" t="s">
        <v>13</v>
      </c>
      <c r="I204">
        <v>99.6</v>
      </c>
      <c r="J204">
        <v>0.47</v>
      </c>
      <c r="K204" t="str">
        <f t="shared" si="25"/>
        <v>Medium</v>
      </c>
      <c r="L204">
        <v>49</v>
      </c>
      <c r="M204" t="str">
        <f t="shared" si="30"/>
        <v>Medium</v>
      </c>
      <c r="N204" t="str">
        <f t="shared" si="26"/>
        <v>10</v>
      </c>
      <c r="O204" s="4">
        <v>0.5</v>
      </c>
      <c r="P204">
        <v>42</v>
      </c>
      <c r="Q204" s="5">
        <v>8</v>
      </c>
      <c r="R204" s="6">
        <f t="shared" si="31"/>
        <v>21</v>
      </c>
      <c r="S204" t="str">
        <f t="shared" si="27"/>
        <v>10</v>
      </c>
      <c r="T204" s="8">
        <f t="shared" si="28"/>
        <v>20</v>
      </c>
      <c r="U204" s="4">
        <f t="shared" si="29"/>
        <v>21</v>
      </c>
    </row>
    <row r="205" spans="6:21">
      <c r="F205" s="3">
        <v>42939</v>
      </c>
      <c r="G205" s="3" t="str">
        <f t="shared" si="24"/>
        <v>July</v>
      </c>
      <c r="H205" t="s">
        <v>7</v>
      </c>
      <c r="I205">
        <v>89.1</v>
      </c>
      <c r="J205">
        <v>0.51</v>
      </c>
      <c r="K205" t="str">
        <f t="shared" si="25"/>
        <v>Medium</v>
      </c>
      <c r="L205">
        <v>72</v>
      </c>
      <c r="M205" t="str">
        <f t="shared" si="30"/>
        <v>High</v>
      </c>
      <c r="N205" t="str">
        <f t="shared" si="26"/>
        <v>15</v>
      </c>
      <c r="O205" s="4">
        <v>0.5</v>
      </c>
      <c r="P205">
        <v>37</v>
      </c>
      <c r="Q205" s="5">
        <v>8</v>
      </c>
      <c r="R205" s="6">
        <f t="shared" si="31"/>
        <v>18.5</v>
      </c>
      <c r="S205" t="str">
        <f t="shared" si="27"/>
        <v>10</v>
      </c>
      <c r="T205" s="8">
        <f t="shared" si="28"/>
        <v>25</v>
      </c>
      <c r="U205" s="4">
        <f t="shared" si="29"/>
        <v>18.5</v>
      </c>
    </row>
    <row r="206" spans="6:21">
      <c r="F206" s="3">
        <v>42940</v>
      </c>
      <c r="G206" s="3" t="str">
        <f t="shared" si="24"/>
        <v>July</v>
      </c>
      <c r="H206" t="s">
        <v>8</v>
      </c>
      <c r="I206">
        <v>83.5</v>
      </c>
      <c r="J206">
        <v>0.56999999999999995</v>
      </c>
      <c r="K206" t="str">
        <f t="shared" si="25"/>
        <v>Medium</v>
      </c>
      <c r="L206">
        <v>69</v>
      </c>
      <c r="M206" t="str">
        <f t="shared" si="30"/>
        <v>High</v>
      </c>
      <c r="N206" t="str">
        <f t="shared" si="26"/>
        <v>15</v>
      </c>
      <c r="O206" s="4">
        <v>0.5</v>
      </c>
      <c r="P206">
        <v>35</v>
      </c>
      <c r="Q206" s="5">
        <v>8</v>
      </c>
      <c r="R206" s="6">
        <f t="shared" si="31"/>
        <v>17.5</v>
      </c>
      <c r="S206" t="str">
        <f t="shared" si="27"/>
        <v>10</v>
      </c>
      <c r="T206" s="8">
        <f t="shared" si="28"/>
        <v>25</v>
      </c>
      <c r="U206" s="4">
        <f t="shared" si="29"/>
        <v>17.5</v>
      </c>
    </row>
    <row r="207" spans="6:21">
      <c r="F207" s="3">
        <v>42941</v>
      </c>
      <c r="G207" s="3" t="str">
        <f t="shared" si="24"/>
        <v>July</v>
      </c>
      <c r="H207" t="s">
        <v>9</v>
      </c>
      <c r="I207">
        <v>79.900000000000006</v>
      </c>
      <c r="J207">
        <v>0.56999999999999995</v>
      </c>
      <c r="K207" t="str">
        <f t="shared" si="25"/>
        <v>Medium</v>
      </c>
      <c r="L207">
        <v>64</v>
      </c>
      <c r="M207" t="str">
        <f t="shared" si="30"/>
        <v>High</v>
      </c>
      <c r="N207" t="str">
        <f t="shared" si="26"/>
        <v>15</v>
      </c>
      <c r="O207" s="4">
        <v>0.5</v>
      </c>
      <c r="P207">
        <v>33</v>
      </c>
      <c r="Q207" s="5">
        <v>8</v>
      </c>
      <c r="R207" s="6">
        <f t="shared" si="31"/>
        <v>16.5</v>
      </c>
      <c r="S207" t="str">
        <f t="shared" si="27"/>
        <v>10</v>
      </c>
      <c r="T207" s="8">
        <f t="shared" si="28"/>
        <v>25</v>
      </c>
      <c r="U207" s="4">
        <f t="shared" si="29"/>
        <v>16.5</v>
      </c>
    </row>
    <row r="208" spans="6:21">
      <c r="F208" s="3">
        <v>42942</v>
      </c>
      <c r="G208" s="3" t="str">
        <f t="shared" si="24"/>
        <v>July</v>
      </c>
      <c r="H208" t="s">
        <v>10</v>
      </c>
      <c r="I208">
        <v>76.599999999999994</v>
      </c>
      <c r="J208">
        <v>0.59</v>
      </c>
      <c r="K208" t="str">
        <f t="shared" si="25"/>
        <v>Medium</v>
      </c>
      <c r="L208">
        <v>37</v>
      </c>
      <c r="M208" t="str">
        <f t="shared" si="30"/>
        <v>Medium</v>
      </c>
      <c r="N208" t="str">
        <f t="shared" si="26"/>
        <v>10</v>
      </c>
      <c r="O208" s="4">
        <v>0.5</v>
      </c>
      <c r="P208">
        <v>32</v>
      </c>
      <c r="Q208" s="5">
        <v>8</v>
      </c>
      <c r="R208" s="6">
        <f t="shared" si="31"/>
        <v>16</v>
      </c>
      <c r="S208" t="str">
        <f t="shared" si="27"/>
        <v>10</v>
      </c>
      <c r="T208" s="8">
        <f t="shared" si="28"/>
        <v>20</v>
      </c>
      <c r="U208" s="4">
        <f t="shared" si="29"/>
        <v>16</v>
      </c>
    </row>
    <row r="209" spans="6:21">
      <c r="F209" s="3">
        <v>42943</v>
      </c>
      <c r="G209" s="3" t="str">
        <f t="shared" si="24"/>
        <v>July</v>
      </c>
      <c r="H209" t="s">
        <v>11</v>
      </c>
      <c r="I209">
        <v>97.9</v>
      </c>
      <c r="J209">
        <v>0.47</v>
      </c>
      <c r="K209" t="str">
        <f t="shared" si="25"/>
        <v>Medium</v>
      </c>
      <c r="L209">
        <v>74</v>
      </c>
      <c r="M209" t="str">
        <f t="shared" si="30"/>
        <v>High</v>
      </c>
      <c r="N209" t="str">
        <f t="shared" si="26"/>
        <v>15</v>
      </c>
      <c r="O209" s="4">
        <v>0.5</v>
      </c>
      <c r="P209">
        <v>43</v>
      </c>
      <c r="Q209" s="5">
        <v>8</v>
      </c>
      <c r="R209" s="6">
        <f t="shared" si="31"/>
        <v>21.5</v>
      </c>
      <c r="S209" t="str">
        <f t="shared" si="27"/>
        <v>10</v>
      </c>
      <c r="T209" s="8">
        <f t="shared" si="28"/>
        <v>25</v>
      </c>
      <c r="U209" s="4">
        <f t="shared" si="29"/>
        <v>21.5</v>
      </c>
    </row>
    <row r="210" spans="6:21">
      <c r="F210" s="3">
        <v>42944</v>
      </c>
      <c r="G210" s="3" t="str">
        <f t="shared" si="24"/>
        <v>July</v>
      </c>
      <c r="H210" t="s">
        <v>12</v>
      </c>
      <c r="I210">
        <v>87.4</v>
      </c>
      <c r="J210">
        <v>0.51</v>
      </c>
      <c r="K210" t="str">
        <f t="shared" si="25"/>
        <v>Medium</v>
      </c>
      <c r="L210">
        <v>58</v>
      </c>
      <c r="M210" t="str">
        <f t="shared" si="30"/>
        <v>High</v>
      </c>
      <c r="N210" t="str">
        <f t="shared" si="26"/>
        <v>10</v>
      </c>
      <c r="O210" s="4">
        <v>0.5</v>
      </c>
      <c r="P210">
        <v>38</v>
      </c>
      <c r="Q210" s="5">
        <v>8</v>
      </c>
      <c r="R210" s="6">
        <f t="shared" si="31"/>
        <v>19</v>
      </c>
      <c r="S210" t="str">
        <f t="shared" si="27"/>
        <v>10</v>
      </c>
      <c r="T210" s="8">
        <f t="shared" si="28"/>
        <v>20</v>
      </c>
      <c r="U210" s="4">
        <f t="shared" si="29"/>
        <v>19</v>
      </c>
    </row>
    <row r="211" spans="6:21">
      <c r="F211" s="3">
        <v>42945</v>
      </c>
      <c r="G211" s="3" t="str">
        <f t="shared" si="24"/>
        <v>July</v>
      </c>
      <c r="H211" t="s">
        <v>13</v>
      </c>
      <c r="I211">
        <v>85.5</v>
      </c>
      <c r="J211">
        <v>0.56999999999999995</v>
      </c>
      <c r="K211" t="str">
        <f t="shared" si="25"/>
        <v>Medium</v>
      </c>
      <c r="L211">
        <v>50</v>
      </c>
      <c r="M211" t="str">
        <f t="shared" si="30"/>
        <v>Medium</v>
      </c>
      <c r="N211" t="str">
        <f t="shared" si="26"/>
        <v>10</v>
      </c>
      <c r="O211" s="4">
        <v>0.5</v>
      </c>
      <c r="P211">
        <v>35</v>
      </c>
      <c r="Q211" s="5">
        <v>8</v>
      </c>
      <c r="R211" s="6">
        <f t="shared" si="31"/>
        <v>17.5</v>
      </c>
      <c r="S211" t="str">
        <f t="shared" si="27"/>
        <v>10</v>
      </c>
      <c r="T211" s="8">
        <f t="shared" si="28"/>
        <v>20</v>
      </c>
      <c r="U211" s="4">
        <f t="shared" si="29"/>
        <v>17.5</v>
      </c>
    </row>
    <row r="212" spans="6:21">
      <c r="F212" s="3">
        <v>42946</v>
      </c>
      <c r="G212" s="3" t="str">
        <f t="shared" si="24"/>
        <v>July</v>
      </c>
      <c r="H212" t="s">
        <v>7</v>
      </c>
      <c r="I212">
        <v>78.2</v>
      </c>
      <c r="J212">
        <v>0.59</v>
      </c>
      <c r="K212" t="str">
        <f t="shared" si="25"/>
        <v>Medium</v>
      </c>
      <c r="L212">
        <v>52</v>
      </c>
      <c r="M212" t="str">
        <f t="shared" si="30"/>
        <v>High</v>
      </c>
      <c r="N212" t="str">
        <f t="shared" si="26"/>
        <v>10</v>
      </c>
      <c r="O212" s="4">
        <v>0.5</v>
      </c>
      <c r="P212">
        <v>34</v>
      </c>
      <c r="Q212" s="5">
        <v>8</v>
      </c>
      <c r="R212" s="6">
        <f t="shared" si="31"/>
        <v>17</v>
      </c>
      <c r="S212" t="str">
        <f t="shared" si="27"/>
        <v>10</v>
      </c>
      <c r="T212" s="8">
        <f t="shared" si="28"/>
        <v>20</v>
      </c>
      <c r="U212" s="4">
        <f t="shared" si="29"/>
        <v>17</v>
      </c>
    </row>
    <row r="213" spans="6:21">
      <c r="F213" s="3">
        <v>42947</v>
      </c>
      <c r="G213" s="3" t="str">
        <f t="shared" si="24"/>
        <v>July</v>
      </c>
      <c r="H213" t="s">
        <v>8</v>
      </c>
      <c r="I213">
        <v>74.599999999999994</v>
      </c>
      <c r="J213">
        <v>0.61</v>
      </c>
      <c r="K213" t="str">
        <f t="shared" si="25"/>
        <v>Medium</v>
      </c>
      <c r="L213">
        <v>38</v>
      </c>
      <c r="M213" t="str">
        <f t="shared" si="30"/>
        <v>Medium</v>
      </c>
      <c r="N213" t="str">
        <f t="shared" si="26"/>
        <v>10</v>
      </c>
      <c r="O213" s="4">
        <v>0.5</v>
      </c>
      <c r="P213">
        <v>32</v>
      </c>
      <c r="Q213" s="5">
        <v>8</v>
      </c>
      <c r="R213" s="6">
        <f t="shared" si="31"/>
        <v>16</v>
      </c>
      <c r="S213" t="str">
        <f t="shared" si="27"/>
        <v>10</v>
      </c>
      <c r="T213" s="8">
        <f t="shared" si="28"/>
        <v>20</v>
      </c>
      <c r="U213" s="4">
        <f t="shared" si="29"/>
        <v>16</v>
      </c>
    </row>
    <row r="214" spans="6:21">
      <c r="F214" s="3">
        <v>42948</v>
      </c>
      <c r="G214" s="3" t="str">
        <f t="shared" si="24"/>
        <v>August</v>
      </c>
      <c r="H214" t="s">
        <v>9</v>
      </c>
      <c r="I214">
        <v>75.599999999999994</v>
      </c>
      <c r="J214">
        <v>0.63</v>
      </c>
      <c r="K214" t="str">
        <f t="shared" si="25"/>
        <v>Medium</v>
      </c>
      <c r="L214">
        <v>56</v>
      </c>
      <c r="M214" t="str">
        <f t="shared" si="30"/>
        <v>High</v>
      </c>
      <c r="N214" t="str">
        <f t="shared" si="26"/>
        <v>10</v>
      </c>
      <c r="O214" s="4">
        <v>0.5</v>
      </c>
      <c r="P214">
        <v>32</v>
      </c>
      <c r="Q214" s="5">
        <v>8</v>
      </c>
      <c r="R214" s="6">
        <f t="shared" si="31"/>
        <v>16</v>
      </c>
      <c r="S214" t="str">
        <f t="shared" si="27"/>
        <v>10</v>
      </c>
      <c r="T214" s="8">
        <f t="shared" si="28"/>
        <v>20</v>
      </c>
      <c r="U214" s="4">
        <f t="shared" si="29"/>
        <v>16</v>
      </c>
    </row>
    <row r="215" spans="6:21">
      <c r="F215" s="3">
        <v>42949</v>
      </c>
      <c r="G215" s="3" t="str">
        <f t="shared" si="24"/>
        <v>August</v>
      </c>
      <c r="H215" t="s">
        <v>10</v>
      </c>
      <c r="I215">
        <v>76.3</v>
      </c>
      <c r="J215">
        <v>0.63</v>
      </c>
      <c r="K215" t="str">
        <f t="shared" si="25"/>
        <v>Medium</v>
      </c>
      <c r="L215">
        <v>48</v>
      </c>
      <c r="M215" t="str">
        <f t="shared" si="30"/>
        <v>Medium</v>
      </c>
      <c r="N215" t="str">
        <f t="shared" si="26"/>
        <v>10</v>
      </c>
      <c r="O215" s="4">
        <v>0.5</v>
      </c>
      <c r="P215">
        <v>31</v>
      </c>
      <c r="Q215" s="5">
        <v>8</v>
      </c>
      <c r="R215" s="6">
        <f t="shared" si="31"/>
        <v>15.5</v>
      </c>
      <c r="S215" t="str">
        <f t="shared" si="27"/>
        <v>10</v>
      </c>
      <c r="T215" s="8">
        <f t="shared" si="28"/>
        <v>20</v>
      </c>
      <c r="U215" s="4">
        <f t="shared" si="29"/>
        <v>15.5</v>
      </c>
    </row>
    <row r="216" spans="6:21">
      <c r="F216" s="3">
        <v>42950</v>
      </c>
      <c r="G216" s="3" t="str">
        <f t="shared" si="24"/>
        <v>August</v>
      </c>
      <c r="H216" t="s">
        <v>11</v>
      </c>
      <c r="I216">
        <v>75</v>
      </c>
      <c r="J216">
        <v>0.63</v>
      </c>
      <c r="K216" t="str">
        <f t="shared" si="25"/>
        <v>Medium</v>
      </c>
      <c r="L216">
        <v>52</v>
      </c>
      <c r="M216" t="str">
        <f t="shared" si="30"/>
        <v>High</v>
      </c>
      <c r="N216" t="str">
        <f t="shared" si="26"/>
        <v>10</v>
      </c>
      <c r="O216" s="4">
        <v>0.5</v>
      </c>
      <c r="P216">
        <v>30</v>
      </c>
      <c r="Q216" s="5">
        <v>8</v>
      </c>
      <c r="R216" s="6">
        <f t="shared" si="31"/>
        <v>15</v>
      </c>
      <c r="S216" t="str">
        <f t="shared" si="27"/>
        <v>10</v>
      </c>
      <c r="T216" s="8">
        <f t="shared" si="28"/>
        <v>20</v>
      </c>
      <c r="U216" s="4">
        <f t="shared" si="29"/>
        <v>15</v>
      </c>
    </row>
    <row r="217" spans="6:21">
      <c r="F217" s="3">
        <v>42951</v>
      </c>
      <c r="G217" s="3" t="str">
        <f t="shared" si="24"/>
        <v>August</v>
      </c>
      <c r="H217" t="s">
        <v>12</v>
      </c>
      <c r="I217">
        <v>70.7</v>
      </c>
      <c r="J217">
        <v>0.69</v>
      </c>
      <c r="K217" t="str">
        <f t="shared" si="25"/>
        <v>Medium</v>
      </c>
      <c r="L217">
        <v>34</v>
      </c>
      <c r="M217" t="str">
        <f t="shared" si="30"/>
        <v>Medium</v>
      </c>
      <c r="N217" t="str">
        <f t="shared" si="26"/>
        <v>5</v>
      </c>
      <c r="O217" s="4">
        <v>0.5</v>
      </c>
      <c r="P217">
        <v>29</v>
      </c>
      <c r="Q217" s="5">
        <v>8</v>
      </c>
      <c r="R217" s="6">
        <f t="shared" si="31"/>
        <v>14.5</v>
      </c>
      <c r="S217" t="str">
        <f t="shared" si="27"/>
        <v>10</v>
      </c>
      <c r="T217" s="8">
        <f t="shared" si="28"/>
        <v>15</v>
      </c>
      <c r="U217" s="4">
        <f t="shared" si="29"/>
        <v>14.5</v>
      </c>
    </row>
    <row r="218" spans="6:21">
      <c r="F218" s="3">
        <v>42952</v>
      </c>
      <c r="G218" s="3" t="str">
        <f t="shared" si="24"/>
        <v>August</v>
      </c>
      <c r="H218" t="s">
        <v>13</v>
      </c>
      <c r="I218">
        <v>76.599999999999994</v>
      </c>
      <c r="J218">
        <v>0.61</v>
      </c>
      <c r="K218" t="str">
        <f t="shared" si="25"/>
        <v>Medium</v>
      </c>
      <c r="L218">
        <v>66</v>
      </c>
      <c r="M218" t="str">
        <f t="shared" si="30"/>
        <v>High</v>
      </c>
      <c r="N218" t="str">
        <f t="shared" si="26"/>
        <v>15</v>
      </c>
      <c r="O218" s="4">
        <v>0.5</v>
      </c>
      <c r="P218">
        <v>32</v>
      </c>
      <c r="Q218" s="5">
        <v>8</v>
      </c>
      <c r="R218" s="6">
        <f t="shared" si="31"/>
        <v>16</v>
      </c>
      <c r="S218" t="str">
        <f t="shared" si="27"/>
        <v>10</v>
      </c>
      <c r="T218" s="8">
        <f t="shared" si="28"/>
        <v>25</v>
      </c>
      <c r="U218" s="4">
        <f t="shared" si="29"/>
        <v>16</v>
      </c>
    </row>
    <row r="219" spans="6:21">
      <c r="F219" s="3">
        <v>42953</v>
      </c>
      <c r="G219" s="3" t="str">
        <f t="shared" si="24"/>
        <v>August</v>
      </c>
      <c r="H219" t="s">
        <v>7</v>
      </c>
      <c r="I219">
        <v>77.3</v>
      </c>
      <c r="J219">
        <v>0.61</v>
      </c>
      <c r="K219" t="str">
        <f t="shared" si="25"/>
        <v>Medium</v>
      </c>
      <c r="L219">
        <v>36</v>
      </c>
      <c r="M219" t="str">
        <f t="shared" si="30"/>
        <v>Medium</v>
      </c>
      <c r="N219" t="str">
        <f t="shared" si="26"/>
        <v>10</v>
      </c>
      <c r="O219" s="4">
        <v>0.5</v>
      </c>
      <c r="P219">
        <v>31</v>
      </c>
      <c r="Q219" s="5">
        <v>8</v>
      </c>
      <c r="R219" s="6">
        <f t="shared" si="31"/>
        <v>15.5</v>
      </c>
      <c r="S219" t="str">
        <f t="shared" si="27"/>
        <v>10</v>
      </c>
      <c r="T219" s="8">
        <f t="shared" si="28"/>
        <v>20</v>
      </c>
      <c r="U219" s="4">
        <f t="shared" si="29"/>
        <v>15.5</v>
      </c>
    </row>
    <row r="220" spans="6:21">
      <c r="F220" s="3">
        <v>42954</v>
      </c>
      <c r="G220" s="3" t="str">
        <f t="shared" si="24"/>
        <v>August</v>
      </c>
      <c r="H220" t="s">
        <v>8</v>
      </c>
      <c r="I220">
        <v>75</v>
      </c>
      <c r="J220">
        <v>0.67</v>
      </c>
      <c r="K220" t="str">
        <f t="shared" si="25"/>
        <v>Medium</v>
      </c>
      <c r="L220">
        <v>38</v>
      </c>
      <c r="M220" t="str">
        <f t="shared" si="30"/>
        <v>Medium</v>
      </c>
      <c r="N220" t="str">
        <f t="shared" si="26"/>
        <v>10</v>
      </c>
      <c r="O220" s="4">
        <v>0.5</v>
      </c>
      <c r="P220">
        <v>30</v>
      </c>
      <c r="Q220" s="5">
        <v>8</v>
      </c>
      <c r="R220" s="6">
        <f t="shared" si="31"/>
        <v>15</v>
      </c>
      <c r="S220" t="str">
        <f t="shared" si="27"/>
        <v>10</v>
      </c>
      <c r="T220" s="8">
        <f t="shared" si="28"/>
        <v>20</v>
      </c>
      <c r="U220" s="4">
        <f t="shared" si="29"/>
        <v>15</v>
      </c>
    </row>
    <row r="221" spans="6:21">
      <c r="F221" s="3">
        <v>42955</v>
      </c>
      <c r="G221" s="3" t="str">
        <f t="shared" si="24"/>
        <v>August</v>
      </c>
      <c r="H221" t="s">
        <v>9</v>
      </c>
      <c r="I221">
        <v>68.7</v>
      </c>
      <c r="J221">
        <v>0.65</v>
      </c>
      <c r="K221" t="str">
        <f t="shared" si="25"/>
        <v>Medium</v>
      </c>
      <c r="L221">
        <v>50</v>
      </c>
      <c r="M221" t="str">
        <f t="shared" si="30"/>
        <v>Medium</v>
      </c>
      <c r="N221" t="str">
        <f t="shared" si="26"/>
        <v>10</v>
      </c>
      <c r="O221" s="4">
        <v>0.5</v>
      </c>
      <c r="P221">
        <v>29</v>
      </c>
      <c r="Q221" s="5">
        <v>8</v>
      </c>
      <c r="R221" s="6">
        <f t="shared" si="31"/>
        <v>14.5</v>
      </c>
      <c r="S221" t="str">
        <f t="shared" si="27"/>
        <v>10</v>
      </c>
      <c r="T221" s="8">
        <f t="shared" si="28"/>
        <v>20</v>
      </c>
      <c r="U221" s="4">
        <f t="shared" si="29"/>
        <v>14.5</v>
      </c>
    </row>
    <row r="222" spans="6:21">
      <c r="F222" s="3">
        <v>42956</v>
      </c>
      <c r="G222" s="3" t="str">
        <f t="shared" si="24"/>
        <v>August</v>
      </c>
      <c r="H222" t="s">
        <v>10</v>
      </c>
      <c r="I222">
        <v>76.599999999999994</v>
      </c>
      <c r="J222">
        <v>0.63</v>
      </c>
      <c r="K222" t="str">
        <f t="shared" si="25"/>
        <v>Medium</v>
      </c>
      <c r="L222">
        <v>55</v>
      </c>
      <c r="M222" t="str">
        <f t="shared" si="30"/>
        <v>High</v>
      </c>
      <c r="N222" t="str">
        <f t="shared" si="26"/>
        <v>10</v>
      </c>
      <c r="O222" s="4">
        <v>0.5</v>
      </c>
      <c r="P222">
        <v>32</v>
      </c>
      <c r="Q222" s="5">
        <v>8</v>
      </c>
      <c r="R222" s="6">
        <f t="shared" si="31"/>
        <v>16</v>
      </c>
      <c r="S222" t="str">
        <f t="shared" si="27"/>
        <v>10</v>
      </c>
      <c r="T222" s="8">
        <f t="shared" si="28"/>
        <v>20</v>
      </c>
      <c r="U222" s="4">
        <f t="shared" si="29"/>
        <v>16</v>
      </c>
    </row>
    <row r="223" spans="6:21">
      <c r="F223" s="3">
        <v>42957</v>
      </c>
      <c r="G223" s="3" t="str">
        <f t="shared" si="24"/>
        <v>August</v>
      </c>
      <c r="H223" t="s">
        <v>11</v>
      </c>
      <c r="I223">
        <v>70.3</v>
      </c>
      <c r="J223">
        <v>0.65</v>
      </c>
      <c r="K223" t="str">
        <f t="shared" si="25"/>
        <v>Medium</v>
      </c>
      <c r="L223">
        <v>56</v>
      </c>
      <c r="M223" t="str">
        <f t="shared" si="30"/>
        <v>High</v>
      </c>
      <c r="N223" t="str">
        <f t="shared" si="26"/>
        <v>10</v>
      </c>
      <c r="O223" s="4">
        <v>0.5</v>
      </c>
      <c r="P223">
        <v>31</v>
      </c>
      <c r="Q223" s="5">
        <v>8</v>
      </c>
      <c r="R223" s="6">
        <f t="shared" si="31"/>
        <v>15.5</v>
      </c>
      <c r="S223" t="str">
        <f t="shared" si="27"/>
        <v>10</v>
      </c>
      <c r="T223" s="8">
        <f t="shared" si="28"/>
        <v>20</v>
      </c>
      <c r="U223" s="4">
        <f t="shared" si="29"/>
        <v>15.5</v>
      </c>
    </row>
    <row r="224" spans="6:21">
      <c r="F224" s="3">
        <v>42958</v>
      </c>
      <c r="G224" s="3" t="str">
        <f t="shared" si="24"/>
        <v>August</v>
      </c>
      <c r="H224" t="s">
        <v>12</v>
      </c>
      <c r="I224">
        <v>75</v>
      </c>
      <c r="J224">
        <v>0.67</v>
      </c>
      <c r="K224" t="str">
        <f t="shared" si="25"/>
        <v>Medium</v>
      </c>
      <c r="L224">
        <v>49</v>
      </c>
      <c r="M224" t="str">
        <f t="shared" si="30"/>
        <v>Medium</v>
      </c>
      <c r="N224" t="str">
        <f t="shared" si="26"/>
        <v>10</v>
      </c>
      <c r="O224" s="4">
        <v>0.5</v>
      </c>
      <c r="P224">
        <v>30</v>
      </c>
      <c r="Q224" s="5">
        <v>8</v>
      </c>
      <c r="R224" s="6">
        <f t="shared" si="31"/>
        <v>15</v>
      </c>
      <c r="S224" t="str">
        <f t="shared" si="27"/>
        <v>10</v>
      </c>
      <c r="T224" s="8">
        <f t="shared" si="28"/>
        <v>20</v>
      </c>
      <c r="U224" s="4">
        <f t="shared" si="29"/>
        <v>15</v>
      </c>
    </row>
    <row r="225" spans="6:21">
      <c r="F225" s="3">
        <v>42959</v>
      </c>
      <c r="G225" s="3" t="str">
        <f t="shared" si="24"/>
        <v>August</v>
      </c>
      <c r="H225" t="s">
        <v>13</v>
      </c>
      <c r="I225">
        <v>67.7</v>
      </c>
      <c r="J225">
        <v>0.65</v>
      </c>
      <c r="K225" t="str">
        <f t="shared" si="25"/>
        <v>Medium</v>
      </c>
      <c r="L225">
        <v>43</v>
      </c>
      <c r="M225" t="str">
        <f t="shared" si="30"/>
        <v>Medium</v>
      </c>
      <c r="N225" t="str">
        <f t="shared" si="26"/>
        <v>10</v>
      </c>
      <c r="O225" s="4">
        <v>0.5</v>
      </c>
      <c r="P225">
        <v>29</v>
      </c>
      <c r="Q225" s="5">
        <v>8</v>
      </c>
      <c r="R225" s="6">
        <f t="shared" si="31"/>
        <v>14.5</v>
      </c>
      <c r="S225" t="str">
        <f t="shared" si="27"/>
        <v>10</v>
      </c>
      <c r="T225" s="8">
        <f t="shared" si="28"/>
        <v>20</v>
      </c>
      <c r="U225" s="4">
        <f t="shared" si="29"/>
        <v>14.5</v>
      </c>
    </row>
    <row r="226" spans="6:21">
      <c r="F226" s="3">
        <v>42960</v>
      </c>
      <c r="G226" s="3" t="str">
        <f t="shared" si="24"/>
        <v>August</v>
      </c>
      <c r="H226" t="s">
        <v>7</v>
      </c>
      <c r="I226">
        <v>67.7</v>
      </c>
      <c r="J226">
        <v>0.65</v>
      </c>
      <c r="K226" t="str">
        <f t="shared" si="25"/>
        <v>Medium</v>
      </c>
      <c r="L226">
        <v>54</v>
      </c>
      <c r="M226" t="str">
        <f t="shared" si="30"/>
        <v>High</v>
      </c>
      <c r="N226" t="str">
        <f t="shared" si="26"/>
        <v>10</v>
      </c>
      <c r="O226" s="4">
        <v>0.5</v>
      </c>
      <c r="P226">
        <v>29</v>
      </c>
      <c r="Q226" s="5">
        <v>8</v>
      </c>
      <c r="R226" s="6">
        <f t="shared" si="31"/>
        <v>14.5</v>
      </c>
      <c r="S226" t="str">
        <f t="shared" si="27"/>
        <v>10</v>
      </c>
      <c r="T226" s="8">
        <f t="shared" si="28"/>
        <v>20</v>
      </c>
      <c r="U226" s="4">
        <f t="shared" si="29"/>
        <v>14.5</v>
      </c>
    </row>
    <row r="227" spans="6:21">
      <c r="F227" s="3">
        <v>42961</v>
      </c>
      <c r="G227" s="3" t="str">
        <f t="shared" si="24"/>
        <v>August</v>
      </c>
      <c r="H227" t="s">
        <v>8</v>
      </c>
      <c r="I227">
        <v>72.599999999999994</v>
      </c>
      <c r="J227">
        <v>0.59</v>
      </c>
      <c r="K227" t="str">
        <f t="shared" si="25"/>
        <v>Medium</v>
      </c>
      <c r="L227">
        <v>43</v>
      </c>
      <c r="M227" t="str">
        <f t="shared" si="30"/>
        <v>Medium</v>
      </c>
      <c r="N227" t="str">
        <f t="shared" si="26"/>
        <v>10</v>
      </c>
      <c r="O227" s="4">
        <v>0.5</v>
      </c>
      <c r="P227">
        <v>32</v>
      </c>
      <c r="Q227" s="5">
        <v>8</v>
      </c>
      <c r="R227" s="6">
        <f t="shared" si="31"/>
        <v>16</v>
      </c>
      <c r="S227" t="str">
        <f t="shared" si="27"/>
        <v>10</v>
      </c>
      <c r="T227" s="8">
        <f t="shared" si="28"/>
        <v>20</v>
      </c>
      <c r="U227" s="4">
        <f t="shared" si="29"/>
        <v>16</v>
      </c>
    </row>
    <row r="228" spans="6:21">
      <c r="F228" s="3">
        <v>42962</v>
      </c>
      <c r="G228" s="3" t="str">
        <f t="shared" si="24"/>
        <v>August</v>
      </c>
      <c r="H228" t="s">
        <v>9</v>
      </c>
      <c r="I228">
        <v>74.3</v>
      </c>
      <c r="J228">
        <v>0.63</v>
      </c>
      <c r="K228" t="str">
        <f t="shared" si="25"/>
        <v>Medium</v>
      </c>
      <c r="L228">
        <v>44</v>
      </c>
      <c r="M228" t="str">
        <f t="shared" si="30"/>
        <v>Medium</v>
      </c>
      <c r="N228" t="str">
        <f t="shared" si="26"/>
        <v>10</v>
      </c>
      <c r="O228" s="4">
        <v>0.5</v>
      </c>
      <c r="P228">
        <v>31</v>
      </c>
      <c r="Q228" s="5">
        <v>8</v>
      </c>
      <c r="R228" s="6">
        <f t="shared" si="31"/>
        <v>15.5</v>
      </c>
      <c r="S228" t="str">
        <f t="shared" si="27"/>
        <v>10</v>
      </c>
      <c r="T228" s="8">
        <f t="shared" si="28"/>
        <v>20</v>
      </c>
      <c r="U228" s="4">
        <f t="shared" si="29"/>
        <v>15.5</v>
      </c>
    </row>
    <row r="229" spans="6:21">
      <c r="F229" s="3">
        <v>42963</v>
      </c>
      <c r="G229" s="3" t="str">
        <f t="shared" si="24"/>
        <v>August</v>
      </c>
      <c r="H229" t="s">
        <v>10</v>
      </c>
      <c r="I229">
        <v>71</v>
      </c>
      <c r="J229">
        <v>0.63</v>
      </c>
      <c r="K229" t="str">
        <f t="shared" si="25"/>
        <v>Medium</v>
      </c>
      <c r="L229">
        <v>49</v>
      </c>
      <c r="M229" t="str">
        <f t="shared" si="30"/>
        <v>Medium</v>
      </c>
      <c r="N229" t="str">
        <f t="shared" si="26"/>
        <v>10</v>
      </c>
      <c r="O229" s="4">
        <v>0.5</v>
      </c>
      <c r="P229">
        <v>30</v>
      </c>
      <c r="Q229" s="5">
        <v>8</v>
      </c>
      <c r="R229" s="6">
        <f t="shared" si="31"/>
        <v>15</v>
      </c>
      <c r="S229" t="str">
        <f t="shared" si="27"/>
        <v>10</v>
      </c>
      <c r="T229" s="8">
        <f t="shared" si="28"/>
        <v>20</v>
      </c>
      <c r="U229" s="4">
        <f t="shared" si="29"/>
        <v>15</v>
      </c>
    </row>
    <row r="230" spans="6:21">
      <c r="F230" s="3">
        <v>42964</v>
      </c>
      <c r="G230" s="3" t="str">
        <f t="shared" si="24"/>
        <v>August</v>
      </c>
      <c r="H230" t="s">
        <v>11</v>
      </c>
      <c r="I230">
        <v>68</v>
      </c>
      <c r="J230">
        <v>0.67</v>
      </c>
      <c r="K230" t="str">
        <f t="shared" si="25"/>
        <v>Medium</v>
      </c>
      <c r="L230">
        <v>42</v>
      </c>
      <c r="M230" t="str">
        <f t="shared" si="30"/>
        <v>Medium</v>
      </c>
      <c r="N230" t="str">
        <f t="shared" si="26"/>
        <v>10</v>
      </c>
      <c r="O230" s="4">
        <v>0.5</v>
      </c>
      <c r="P230">
        <v>30</v>
      </c>
      <c r="Q230" s="5">
        <v>8</v>
      </c>
      <c r="R230" s="6">
        <f t="shared" si="31"/>
        <v>15</v>
      </c>
      <c r="S230" t="str">
        <f t="shared" si="27"/>
        <v>10</v>
      </c>
      <c r="T230" s="8">
        <f t="shared" si="28"/>
        <v>20</v>
      </c>
      <c r="U230" s="4">
        <f t="shared" si="29"/>
        <v>15</v>
      </c>
    </row>
    <row r="231" spans="6:21">
      <c r="F231" s="3">
        <v>42965</v>
      </c>
      <c r="G231" s="3" t="str">
        <f t="shared" si="24"/>
        <v>August</v>
      </c>
      <c r="H231" t="s">
        <v>12</v>
      </c>
      <c r="I231">
        <v>65.7</v>
      </c>
      <c r="J231">
        <v>0.69</v>
      </c>
      <c r="K231" t="str">
        <f t="shared" si="25"/>
        <v>Medium</v>
      </c>
      <c r="L231">
        <v>45</v>
      </c>
      <c r="M231" t="str">
        <f t="shared" si="30"/>
        <v>Medium</v>
      </c>
      <c r="N231" t="str">
        <f t="shared" si="26"/>
        <v>10</v>
      </c>
      <c r="O231" s="4">
        <v>0.5</v>
      </c>
      <c r="P231">
        <v>29</v>
      </c>
      <c r="Q231" s="5">
        <v>8</v>
      </c>
      <c r="R231" s="6">
        <f t="shared" si="31"/>
        <v>14.5</v>
      </c>
      <c r="S231" t="str">
        <f t="shared" si="27"/>
        <v>10</v>
      </c>
      <c r="T231" s="8">
        <f t="shared" si="28"/>
        <v>20</v>
      </c>
      <c r="U231" s="4">
        <f t="shared" si="29"/>
        <v>14.5</v>
      </c>
    </row>
    <row r="232" spans="6:21">
      <c r="F232" s="3">
        <v>42966</v>
      </c>
      <c r="G232" s="3" t="str">
        <f t="shared" si="24"/>
        <v>August</v>
      </c>
      <c r="H232" t="s">
        <v>13</v>
      </c>
      <c r="I232">
        <v>79.599999999999994</v>
      </c>
      <c r="J232">
        <v>0.61</v>
      </c>
      <c r="K232" t="str">
        <f t="shared" si="25"/>
        <v>Medium</v>
      </c>
      <c r="L232">
        <v>58</v>
      </c>
      <c r="M232" t="str">
        <f t="shared" si="30"/>
        <v>High</v>
      </c>
      <c r="N232" t="str">
        <f t="shared" si="26"/>
        <v>10</v>
      </c>
      <c r="O232" s="4">
        <v>0.5</v>
      </c>
      <c r="P232">
        <v>32</v>
      </c>
      <c r="Q232" s="5">
        <v>8</v>
      </c>
      <c r="R232" s="6">
        <f t="shared" si="31"/>
        <v>16</v>
      </c>
      <c r="S232" t="str">
        <f t="shared" si="27"/>
        <v>10</v>
      </c>
      <c r="T232" s="8">
        <f t="shared" si="28"/>
        <v>20</v>
      </c>
      <c r="U232" s="4">
        <f t="shared" si="29"/>
        <v>16</v>
      </c>
    </row>
    <row r="233" spans="6:21">
      <c r="F233" s="3">
        <v>42967</v>
      </c>
      <c r="G233" s="3" t="str">
        <f t="shared" si="24"/>
        <v>August</v>
      </c>
      <c r="H233" t="s">
        <v>7</v>
      </c>
      <c r="I233">
        <v>74.3</v>
      </c>
      <c r="J233">
        <v>0.65</v>
      </c>
      <c r="K233" t="str">
        <f t="shared" si="25"/>
        <v>Medium</v>
      </c>
      <c r="L233">
        <v>53</v>
      </c>
      <c r="M233" t="str">
        <f t="shared" si="30"/>
        <v>High</v>
      </c>
      <c r="N233" t="str">
        <f t="shared" si="26"/>
        <v>10</v>
      </c>
      <c r="O233" s="4">
        <v>0.5</v>
      </c>
      <c r="P233">
        <v>31</v>
      </c>
      <c r="Q233" s="5">
        <v>8</v>
      </c>
      <c r="R233" s="6">
        <f t="shared" si="31"/>
        <v>15.5</v>
      </c>
      <c r="S233" t="str">
        <f t="shared" si="27"/>
        <v>10</v>
      </c>
      <c r="T233" s="8">
        <f t="shared" si="28"/>
        <v>20</v>
      </c>
      <c r="U233" s="4">
        <f t="shared" si="29"/>
        <v>15.5</v>
      </c>
    </row>
    <row r="234" spans="6:21">
      <c r="F234" s="3">
        <v>42968</v>
      </c>
      <c r="G234" s="3" t="str">
        <f t="shared" si="24"/>
        <v>August</v>
      </c>
      <c r="H234" t="s">
        <v>8</v>
      </c>
      <c r="I234">
        <v>68</v>
      </c>
      <c r="J234">
        <v>0.65</v>
      </c>
      <c r="K234" t="str">
        <f t="shared" si="25"/>
        <v>Medium</v>
      </c>
      <c r="L234">
        <v>58</v>
      </c>
      <c r="M234" t="str">
        <f t="shared" si="30"/>
        <v>High</v>
      </c>
      <c r="N234" t="str">
        <f t="shared" si="26"/>
        <v>10</v>
      </c>
      <c r="O234" s="4">
        <v>0.5</v>
      </c>
      <c r="P234">
        <v>30</v>
      </c>
      <c r="Q234" s="5">
        <v>8</v>
      </c>
      <c r="R234" s="6">
        <f t="shared" si="31"/>
        <v>15</v>
      </c>
      <c r="S234" t="str">
        <f t="shared" si="27"/>
        <v>10</v>
      </c>
      <c r="T234" s="8">
        <f t="shared" si="28"/>
        <v>20</v>
      </c>
      <c r="U234" s="4">
        <f t="shared" si="29"/>
        <v>15</v>
      </c>
    </row>
    <row r="235" spans="6:21">
      <c r="F235" s="3">
        <v>42969</v>
      </c>
      <c r="G235" s="3" t="str">
        <f t="shared" si="24"/>
        <v>August</v>
      </c>
      <c r="H235" t="s">
        <v>9</v>
      </c>
      <c r="I235">
        <v>69</v>
      </c>
      <c r="J235">
        <v>0.63</v>
      </c>
      <c r="K235" t="str">
        <f t="shared" si="25"/>
        <v>Medium</v>
      </c>
      <c r="L235">
        <v>55</v>
      </c>
      <c r="M235" t="str">
        <f t="shared" si="30"/>
        <v>High</v>
      </c>
      <c r="N235" t="str">
        <f t="shared" si="26"/>
        <v>10</v>
      </c>
      <c r="O235" s="4">
        <v>0.5</v>
      </c>
      <c r="P235">
        <v>30</v>
      </c>
      <c r="Q235" s="5">
        <v>8</v>
      </c>
      <c r="R235" s="6">
        <f t="shared" si="31"/>
        <v>15</v>
      </c>
      <c r="S235" t="str">
        <f t="shared" si="27"/>
        <v>10</v>
      </c>
      <c r="T235" s="8">
        <f t="shared" si="28"/>
        <v>20</v>
      </c>
      <c r="U235" s="4">
        <f t="shared" si="29"/>
        <v>15</v>
      </c>
    </row>
    <row r="236" spans="6:21">
      <c r="F236" s="3">
        <v>42970</v>
      </c>
      <c r="G236" s="3" t="str">
        <f t="shared" si="24"/>
        <v>August</v>
      </c>
      <c r="H236" t="s">
        <v>10</v>
      </c>
      <c r="I236">
        <v>70.7</v>
      </c>
      <c r="J236">
        <v>0.67</v>
      </c>
      <c r="K236" t="str">
        <f t="shared" si="25"/>
        <v>Medium</v>
      </c>
      <c r="L236">
        <v>33</v>
      </c>
      <c r="M236" t="str">
        <f t="shared" si="30"/>
        <v>Medium</v>
      </c>
      <c r="N236" t="str">
        <f t="shared" si="26"/>
        <v>5</v>
      </c>
      <c r="O236" s="4">
        <v>0.5</v>
      </c>
      <c r="P236">
        <v>29</v>
      </c>
      <c r="Q236" s="5">
        <v>8</v>
      </c>
      <c r="R236" s="6">
        <f t="shared" si="31"/>
        <v>14.5</v>
      </c>
      <c r="S236" t="str">
        <f t="shared" si="27"/>
        <v>10</v>
      </c>
      <c r="T236" s="8">
        <f t="shared" si="28"/>
        <v>15</v>
      </c>
      <c r="U236" s="4">
        <f t="shared" si="29"/>
        <v>14.5</v>
      </c>
    </row>
    <row r="237" spans="6:21">
      <c r="F237" s="3">
        <v>42971</v>
      </c>
      <c r="G237" s="3" t="str">
        <f t="shared" si="24"/>
        <v>August</v>
      </c>
      <c r="H237" t="s">
        <v>11</v>
      </c>
      <c r="I237">
        <v>74.599999999999994</v>
      </c>
      <c r="J237">
        <v>0.59</v>
      </c>
      <c r="K237" t="str">
        <f t="shared" si="25"/>
        <v>Medium</v>
      </c>
      <c r="L237">
        <v>64</v>
      </c>
      <c r="M237" t="str">
        <f t="shared" si="30"/>
        <v>High</v>
      </c>
      <c r="N237" t="str">
        <f t="shared" si="26"/>
        <v>15</v>
      </c>
      <c r="O237" s="4">
        <v>0.5</v>
      </c>
      <c r="P237">
        <v>32</v>
      </c>
      <c r="Q237" s="5">
        <v>8</v>
      </c>
      <c r="R237" s="6">
        <f t="shared" si="31"/>
        <v>16</v>
      </c>
      <c r="S237" t="str">
        <f t="shared" si="27"/>
        <v>10</v>
      </c>
      <c r="T237" s="8">
        <f t="shared" si="28"/>
        <v>25</v>
      </c>
      <c r="U237" s="4">
        <f t="shared" si="29"/>
        <v>16</v>
      </c>
    </row>
    <row r="238" spans="6:21">
      <c r="F238" s="3">
        <v>42972</v>
      </c>
      <c r="G238" s="3" t="str">
        <f t="shared" si="24"/>
        <v>August</v>
      </c>
      <c r="H238" t="s">
        <v>12</v>
      </c>
      <c r="I238">
        <v>71</v>
      </c>
      <c r="J238">
        <v>0.63</v>
      </c>
      <c r="K238" t="str">
        <f t="shared" si="25"/>
        <v>Medium</v>
      </c>
      <c r="L238">
        <v>55</v>
      </c>
      <c r="M238" t="str">
        <f t="shared" si="30"/>
        <v>High</v>
      </c>
      <c r="N238" t="str">
        <f t="shared" si="26"/>
        <v>10</v>
      </c>
      <c r="O238" s="4">
        <v>0.5</v>
      </c>
      <c r="P238">
        <v>30</v>
      </c>
      <c r="Q238" s="5">
        <v>8</v>
      </c>
      <c r="R238" s="6">
        <f t="shared" si="31"/>
        <v>15</v>
      </c>
      <c r="S238" t="str">
        <f t="shared" si="27"/>
        <v>10</v>
      </c>
      <c r="T238" s="8">
        <f t="shared" si="28"/>
        <v>20</v>
      </c>
      <c r="U238" s="4">
        <f t="shared" si="29"/>
        <v>15</v>
      </c>
    </row>
    <row r="239" spans="6:21">
      <c r="F239" s="3">
        <v>42973</v>
      </c>
      <c r="G239" s="3" t="str">
        <f t="shared" si="24"/>
        <v>August</v>
      </c>
      <c r="H239" t="s">
        <v>13</v>
      </c>
      <c r="I239">
        <v>70</v>
      </c>
      <c r="J239">
        <v>0.63</v>
      </c>
      <c r="K239" t="str">
        <f t="shared" si="25"/>
        <v>Medium</v>
      </c>
      <c r="L239">
        <v>46</v>
      </c>
      <c r="M239" t="str">
        <f t="shared" si="30"/>
        <v>Medium</v>
      </c>
      <c r="N239" t="str">
        <f t="shared" si="26"/>
        <v>10</v>
      </c>
      <c r="O239" s="4">
        <v>0.5</v>
      </c>
      <c r="P239">
        <v>30</v>
      </c>
      <c r="Q239" s="5">
        <v>8</v>
      </c>
      <c r="R239" s="6">
        <f t="shared" si="31"/>
        <v>15</v>
      </c>
      <c r="S239" t="str">
        <f t="shared" si="27"/>
        <v>10</v>
      </c>
      <c r="T239" s="8">
        <f t="shared" si="28"/>
        <v>20</v>
      </c>
      <c r="U239" s="4">
        <f t="shared" si="29"/>
        <v>15</v>
      </c>
    </row>
    <row r="240" spans="6:21">
      <c r="F240" s="3">
        <v>42974</v>
      </c>
      <c r="G240" s="3" t="str">
        <f t="shared" si="24"/>
        <v>August</v>
      </c>
      <c r="H240" t="s">
        <v>7</v>
      </c>
      <c r="I240">
        <v>65.7</v>
      </c>
      <c r="J240">
        <v>0.65</v>
      </c>
      <c r="K240" t="str">
        <f t="shared" si="25"/>
        <v>Medium</v>
      </c>
      <c r="L240">
        <v>45</v>
      </c>
      <c r="M240" t="str">
        <f t="shared" si="30"/>
        <v>Medium</v>
      </c>
      <c r="N240" t="str">
        <f t="shared" si="26"/>
        <v>10</v>
      </c>
      <c r="O240" s="4">
        <v>0.5</v>
      </c>
      <c r="P240">
        <v>29</v>
      </c>
      <c r="Q240" s="5">
        <v>8</v>
      </c>
      <c r="R240" s="6">
        <f t="shared" si="31"/>
        <v>14.5</v>
      </c>
      <c r="S240" t="str">
        <f t="shared" si="27"/>
        <v>10</v>
      </c>
      <c r="T240" s="8">
        <f t="shared" si="28"/>
        <v>20</v>
      </c>
      <c r="U240" s="4">
        <f t="shared" si="29"/>
        <v>14.5</v>
      </c>
    </row>
    <row r="241" spans="6:21">
      <c r="F241" s="3">
        <v>42975</v>
      </c>
      <c r="G241" s="3" t="str">
        <f t="shared" si="24"/>
        <v>August</v>
      </c>
      <c r="H241" t="s">
        <v>8</v>
      </c>
      <c r="I241">
        <v>77.599999999999994</v>
      </c>
      <c r="J241">
        <v>0.63</v>
      </c>
      <c r="K241" t="str">
        <f t="shared" si="25"/>
        <v>Medium</v>
      </c>
      <c r="L241">
        <v>49</v>
      </c>
      <c r="M241" t="str">
        <f t="shared" si="30"/>
        <v>Medium</v>
      </c>
      <c r="N241" t="str">
        <f t="shared" si="26"/>
        <v>10</v>
      </c>
      <c r="O241" s="4">
        <v>0.5</v>
      </c>
      <c r="P241">
        <v>32</v>
      </c>
      <c r="Q241" s="5">
        <v>8</v>
      </c>
      <c r="R241" s="6">
        <f t="shared" si="31"/>
        <v>16</v>
      </c>
      <c r="S241" t="str">
        <f t="shared" si="27"/>
        <v>10</v>
      </c>
      <c r="T241" s="8">
        <f t="shared" si="28"/>
        <v>20</v>
      </c>
      <c r="U241" s="4">
        <f t="shared" si="29"/>
        <v>16</v>
      </c>
    </row>
    <row r="242" spans="6:21">
      <c r="F242" s="3">
        <v>42976</v>
      </c>
      <c r="G242" s="3" t="str">
        <f t="shared" si="24"/>
        <v>August</v>
      </c>
      <c r="H242" t="s">
        <v>9</v>
      </c>
      <c r="I242">
        <v>75</v>
      </c>
      <c r="J242">
        <v>0.65</v>
      </c>
      <c r="K242" t="str">
        <f t="shared" si="25"/>
        <v>Medium</v>
      </c>
      <c r="L242">
        <v>40</v>
      </c>
      <c r="M242" t="str">
        <f t="shared" si="30"/>
        <v>Medium</v>
      </c>
      <c r="N242" t="str">
        <f t="shared" si="26"/>
        <v>10</v>
      </c>
      <c r="O242" s="4">
        <v>0.5</v>
      </c>
      <c r="P242">
        <v>30</v>
      </c>
      <c r="Q242" s="5">
        <v>8</v>
      </c>
      <c r="R242" s="6">
        <f t="shared" si="31"/>
        <v>15</v>
      </c>
      <c r="S242" t="str">
        <f t="shared" si="27"/>
        <v>10</v>
      </c>
      <c r="T242" s="8">
        <f t="shared" si="28"/>
        <v>20</v>
      </c>
      <c r="U242" s="4">
        <f t="shared" si="29"/>
        <v>15</v>
      </c>
    </row>
    <row r="243" spans="6:21">
      <c r="F243" s="3">
        <v>42977</v>
      </c>
      <c r="G243" s="3" t="str">
        <f t="shared" si="24"/>
        <v>August</v>
      </c>
      <c r="H243" t="s">
        <v>10</v>
      </c>
      <c r="I243">
        <v>72</v>
      </c>
      <c r="J243">
        <v>0.63</v>
      </c>
      <c r="K243" t="str">
        <f t="shared" si="25"/>
        <v>Medium</v>
      </c>
      <c r="L243">
        <v>51</v>
      </c>
      <c r="M243" t="str">
        <f t="shared" si="30"/>
        <v>High</v>
      </c>
      <c r="N243" t="str">
        <f t="shared" si="26"/>
        <v>10</v>
      </c>
      <c r="O243" s="4">
        <v>0.5</v>
      </c>
      <c r="P243">
        <v>30</v>
      </c>
      <c r="Q243" s="5">
        <v>8</v>
      </c>
      <c r="R243" s="6">
        <f t="shared" si="31"/>
        <v>15</v>
      </c>
      <c r="S243" t="str">
        <f t="shared" si="27"/>
        <v>10</v>
      </c>
      <c r="T243" s="8">
        <f t="shared" si="28"/>
        <v>20</v>
      </c>
      <c r="U243" s="4">
        <f t="shared" si="29"/>
        <v>15</v>
      </c>
    </row>
    <row r="244" spans="6:21">
      <c r="F244" s="3">
        <v>42978</v>
      </c>
      <c r="G244" s="3" t="str">
        <f t="shared" si="24"/>
        <v>August</v>
      </c>
      <c r="H244" t="s">
        <v>11</v>
      </c>
      <c r="I244">
        <v>67.7</v>
      </c>
      <c r="J244">
        <v>0.69</v>
      </c>
      <c r="K244" t="str">
        <f t="shared" si="25"/>
        <v>Medium</v>
      </c>
      <c r="L244">
        <v>58</v>
      </c>
      <c r="M244" t="str">
        <f t="shared" si="30"/>
        <v>High</v>
      </c>
      <c r="N244" t="str">
        <f t="shared" si="26"/>
        <v>10</v>
      </c>
      <c r="O244" s="4">
        <v>0.5</v>
      </c>
      <c r="P244">
        <v>29</v>
      </c>
      <c r="Q244" s="5">
        <v>8</v>
      </c>
      <c r="R244" s="6">
        <f t="shared" si="31"/>
        <v>14.5</v>
      </c>
      <c r="S244" t="str">
        <f t="shared" si="27"/>
        <v>10</v>
      </c>
      <c r="T244" s="8">
        <f t="shared" si="28"/>
        <v>20</v>
      </c>
      <c r="U244" s="4">
        <f t="shared" si="29"/>
        <v>14.5</v>
      </c>
    </row>
    <row r="245" spans="6:21">
      <c r="F245" s="3">
        <v>42979</v>
      </c>
      <c r="G245" s="3" t="str">
        <f t="shared" si="24"/>
        <v>September</v>
      </c>
      <c r="H245" t="s">
        <v>12</v>
      </c>
      <c r="I245">
        <v>71.7</v>
      </c>
      <c r="J245">
        <v>0.69</v>
      </c>
      <c r="K245" t="str">
        <f t="shared" si="25"/>
        <v>Medium</v>
      </c>
      <c r="L245">
        <v>41</v>
      </c>
      <c r="M245" t="str">
        <f t="shared" si="30"/>
        <v>Medium</v>
      </c>
      <c r="N245" t="str">
        <f t="shared" si="26"/>
        <v>10</v>
      </c>
      <c r="O245" s="4">
        <v>0.3</v>
      </c>
      <c r="P245">
        <v>29</v>
      </c>
      <c r="Q245" s="5">
        <v>8</v>
      </c>
      <c r="R245" s="6">
        <f t="shared" si="31"/>
        <v>8.6999999999999993</v>
      </c>
      <c r="S245" t="str">
        <f t="shared" si="27"/>
        <v>10</v>
      </c>
      <c r="T245" s="8">
        <f t="shared" si="28"/>
        <v>20</v>
      </c>
      <c r="U245" s="4">
        <f t="shared" si="29"/>
        <v>8.6999999999999993</v>
      </c>
    </row>
    <row r="246" spans="6:21">
      <c r="F246" s="3">
        <v>42980</v>
      </c>
      <c r="G246" s="3" t="str">
        <f t="shared" si="24"/>
        <v>September</v>
      </c>
      <c r="H246" t="s">
        <v>13</v>
      </c>
      <c r="I246">
        <v>67.400000000000006</v>
      </c>
      <c r="J246">
        <v>0.69</v>
      </c>
      <c r="K246" t="str">
        <f t="shared" si="25"/>
        <v>Medium</v>
      </c>
      <c r="L246">
        <v>53</v>
      </c>
      <c r="M246" t="str">
        <f t="shared" si="30"/>
        <v>High</v>
      </c>
      <c r="N246" t="str">
        <f t="shared" si="26"/>
        <v>10</v>
      </c>
      <c r="O246" s="4">
        <v>0.3</v>
      </c>
      <c r="P246">
        <v>28</v>
      </c>
      <c r="Q246" s="5">
        <v>8</v>
      </c>
      <c r="R246" s="6">
        <f t="shared" si="31"/>
        <v>8.4</v>
      </c>
      <c r="S246" t="str">
        <f t="shared" si="27"/>
        <v>10</v>
      </c>
      <c r="T246" s="8">
        <f t="shared" si="28"/>
        <v>20</v>
      </c>
      <c r="U246" s="4">
        <f t="shared" si="29"/>
        <v>8.4</v>
      </c>
    </row>
    <row r="247" spans="6:21">
      <c r="F247" s="3">
        <v>42981</v>
      </c>
      <c r="G247" s="3" t="str">
        <f t="shared" si="24"/>
        <v>September</v>
      </c>
      <c r="H247" t="s">
        <v>7</v>
      </c>
      <c r="I247">
        <v>61.1</v>
      </c>
      <c r="J247">
        <v>0.69</v>
      </c>
      <c r="K247" t="str">
        <f t="shared" si="25"/>
        <v>Medium</v>
      </c>
      <c r="L247">
        <v>50</v>
      </c>
      <c r="M247" t="str">
        <f t="shared" si="30"/>
        <v>Medium</v>
      </c>
      <c r="N247" t="str">
        <f t="shared" si="26"/>
        <v>10</v>
      </c>
      <c r="O247" s="4">
        <v>0.3</v>
      </c>
      <c r="P247">
        <v>27</v>
      </c>
      <c r="Q247" s="5">
        <v>8</v>
      </c>
      <c r="R247" s="6">
        <f t="shared" si="31"/>
        <v>8.1</v>
      </c>
      <c r="S247" t="str">
        <f t="shared" si="27"/>
        <v>10</v>
      </c>
      <c r="T247" s="8">
        <f t="shared" si="28"/>
        <v>20</v>
      </c>
      <c r="U247" s="4">
        <f t="shared" si="29"/>
        <v>8.1</v>
      </c>
    </row>
    <row r="248" spans="6:21">
      <c r="F248" s="3">
        <v>42982</v>
      </c>
      <c r="G248" s="3" t="str">
        <f t="shared" si="24"/>
        <v>September</v>
      </c>
      <c r="H248" t="s">
        <v>8</v>
      </c>
      <c r="I248">
        <v>59.8</v>
      </c>
      <c r="J248">
        <v>0.74</v>
      </c>
      <c r="K248" t="str">
        <f t="shared" si="25"/>
        <v>Medium</v>
      </c>
      <c r="L248">
        <v>54</v>
      </c>
      <c r="M248" t="str">
        <f t="shared" si="30"/>
        <v>High</v>
      </c>
      <c r="N248" t="str">
        <f t="shared" si="26"/>
        <v>10</v>
      </c>
      <c r="O248" s="4">
        <v>0.3</v>
      </c>
      <c r="P248">
        <v>26</v>
      </c>
      <c r="Q248" s="5">
        <v>8</v>
      </c>
      <c r="R248" s="6">
        <f t="shared" si="31"/>
        <v>7.8</v>
      </c>
      <c r="S248" t="str">
        <f t="shared" si="27"/>
        <v>0</v>
      </c>
      <c r="T248" s="8">
        <f t="shared" si="28"/>
        <v>10</v>
      </c>
      <c r="U248" s="4">
        <f t="shared" si="29"/>
        <v>7.8</v>
      </c>
    </row>
    <row r="249" spans="6:21">
      <c r="F249" s="3">
        <v>42983</v>
      </c>
      <c r="G249" s="3" t="str">
        <f t="shared" si="24"/>
        <v>September</v>
      </c>
      <c r="H249" t="s">
        <v>9</v>
      </c>
      <c r="I249">
        <v>61.8</v>
      </c>
      <c r="J249">
        <v>0.71</v>
      </c>
      <c r="K249" t="str">
        <f t="shared" si="25"/>
        <v>Medium</v>
      </c>
      <c r="L249">
        <v>39</v>
      </c>
      <c r="M249" t="str">
        <f t="shared" si="30"/>
        <v>Medium</v>
      </c>
      <c r="N249" t="str">
        <f t="shared" si="26"/>
        <v>10</v>
      </c>
      <c r="O249" s="4">
        <v>0.3</v>
      </c>
      <c r="P249">
        <v>26</v>
      </c>
      <c r="Q249" s="5">
        <v>8</v>
      </c>
      <c r="R249" s="6">
        <f t="shared" si="31"/>
        <v>7.8</v>
      </c>
      <c r="S249" t="str">
        <f t="shared" si="27"/>
        <v>0</v>
      </c>
      <c r="T249" s="8">
        <f t="shared" si="28"/>
        <v>10</v>
      </c>
      <c r="U249" s="4">
        <f t="shared" si="29"/>
        <v>7.8</v>
      </c>
    </row>
    <row r="250" spans="6:21">
      <c r="F250" s="3">
        <v>42984</v>
      </c>
      <c r="G250" s="3" t="str">
        <f t="shared" si="24"/>
        <v>September</v>
      </c>
      <c r="H250" t="s">
        <v>10</v>
      </c>
      <c r="I250">
        <v>71.7</v>
      </c>
      <c r="J250">
        <v>0.69</v>
      </c>
      <c r="K250" t="str">
        <f t="shared" si="25"/>
        <v>Medium</v>
      </c>
      <c r="L250">
        <v>60</v>
      </c>
      <c r="M250" t="str">
        <f t="shared" si="30"/>
        <v>High</v>
      </c>
      <c r="N250" t="str">
        <f t="shared" si="26"/>
        <v>10</v>
      </c>
      <c r="O250" s="4">
        <v>0.3</v>
      </c>
      <c r="P250">
        <v>29</v>
      </c>
      <c r="Q250" s="5">
        <v>8</v>
      </c>
      <c r="R250" s="6">
        <f t="shared" si="31"/>
        <v>8.6999999999999993</v>
      </c>
      <c r="S250" t="str">
        <f t="shared" si="27"/>
        <v>10</v>
      </c>
      <c r="T250" s="8">
        <f t="shared" si="28"/>
        <v>20</v>
      </c>
      <c r="U250" s="4">
        <f t="shared" si="29"/>
        <v>8.6999999999999993</v>
      </c>
    </row>
    <row r="251" spans="6:21">
      <c r="F251" s="3">
        <v>42985</v>
      </c>
      <c r="G251" s="3" t="str">
        <f t="shared" si="24"/>
        <v>September</v>
      </c>
      <c r="H251" t="s">
        <v>11</v>
      </c>
      <c r="I251">
        <v>68.400000000000006</v>
      </c>
      <c r="J251">
        <v>0.67</v>
      </c>
      <c r="K251" t="str">
        <f t="shared" si="25"/>
        <v>Medium</v>
      </c>
      <c r="L251">
        <v>49</v>
      </c>
      <c r="M251" t="str">
        <f t="shared" si="30"/>
        <v>Medium</v>
      </c>
      <c r="N251" t="str">
        <f t="shared" si="26"/>
        <v>10</v>
      </c>
      <c r="O251" s="4">
        <v>0.3</v>
      </c>
      <c r="P251">
        <v>28</v>
      </c>
      <c r="Q251" s="5">
        <v>8</v>
      </c>
      <c r="R251" s="6">
        <f t="shared" si="31"/>
        <v>8.4</v>
      </c>
      <c r="S251" t="str">
        <f t="shared" si="27"/>
        <v>10</v>
      </c>
      <c r="T251" s="8">
        <f t="shared" si="28"/>
        <v>20</v>
      </c>
      <c r="U251" s="4">
        <f t="shared" si="29"/>
        <v>8.4</v>
      </c>
    </row>
    <row r="252" spans="6:21">
      <c r="F252" s="3">
        <v>42986</v>
      </c>
      <c r="G252" s="3" t="str">
        <f t="shared" si="24"/>
        <v>September</v>
      </c>
      <c r="H252" t="s">
        <v>12</v>
      </c>
      <c r="I252">
        <v>65.099999999999994</v>
      </c>
      <c r="J252">
        <v>0.71</v>
      </c>
      <c r="K252" t="str">
        <f t="shared" si="25"/>
        <v>Medium</v>
      </c>
      <c r="L252">
        <v>37</v>
      </c>
      <c r="M252" t="str">
        <f t="shared" si="30"/>
        <v>Medium</v>
      </c>
      <c r="N252" t="str">
        <f t="shared" si="26"/>
        <v>10</v>
      </c>
      <c r="O252" s="4">
        <v>0.3</v>
      </c>
      <c r="P252">
        <v>27</v>
      </c>
      <c r="Q252" s="5">
        <v>8</v>
      </c>
      <c r="R252" s="6">
        <f t="shared" si="31"/>
        <v>8.1</v>
      </c>
      <c r="S252" t="str">
        <f t="shared" si="27"/>
        <v>10</v>
      </c>
      <c r="T252" s="8">
        <f t="shared" si="28"/>
        <v>20</v>
      </c>
      <c r="U252" s="4">
        <f t="shared" si="29"/>
        <v>8.1</v>
      </c>
    </row>
    <row r="253" spans="6:21">
      <c r="F253" s="3">
        <v>42987</v>
      </c>
      <c r="G253" s="3" t="str">
        <f t="shared" si="24"/>
        <v>September</v>
      </c>
      <c r="H253" t="s">
        <v>13</v>
      </c>
      <c r="I253">
        <v>64.8</v>
      </c>
      <c r="J253">
        <v>0.77</v>
      </c>
      <c r="K253" t="str">
        <f t="shared" si="25"/>
        <v>Medium</v>
      </c>
      <c r="L253">
        <v>45</v>
      </c>
      <c r="M253" t="str">
        <f t="shared" si="30"/>
        <v>Medium</v>
      </c>
      <c r="N253" t="str">
        <f t="shared" si="26"/>
        <v>10</v>
      </c>
      <c r="O253" s="4">
        <v>0.3</v>
      </c>
      <c r="P253">
        <v>26</v>
      </c>
      <c r="Q253" s="5">
        <v>8</v>
      </c>
      <c r="R253" s="6">
        <f t="shared" si="31"/>
        <v>7.8</v>
      </c>
      <c r="S253" t="str">
        <f t="shared" si="27"/>
        <v>0</v>
      </c>
      <c r="T253" s="8">
        <f t="shared" si="28"/>
        <v>10</v>
      </c>
      <c r="U253" s="4">
        <f t="shared" si="29"/>
        <v>7.8</v>
      </c>
    </row>
    <row r="254" spans="6:21">
      <c r="F254" s="3">
        <v>42988</v>
      </c>
      <c r="G254" s="3" t="str">
        <f t="shared" si="24"/>
        <v>September</v>
      </c>
      <c r="H254" t="s">
        <v>7</v>
      </c>
      <c r="I254">
        <v>61.8</v>
      </c>
      <c r="J254">
        <v>0.74</v>
      </c>
      <c r="K254" t="str">
        <f t="shared" si="25"/>
        <v>Medium</v>
      </c>
      <c r="L254">
        <v>50</v>
      </c>
      <c r="M254" t="str">
        <f t="shared" si="30"/>
        <v>Medium</v>
      </c>
      <c r="N254" t="str">
        <f t="shared" si="26"/>
        <v>10</v>
      </c>
      <c r="O254" s="4">
        <v>0.3</v>
      </c>
      <c r="P254">
        <v>26</v>
      </c>
      <c r="Q254" s="5">
        <v>8</v>
      </c>
      <c r="R254" s="6">
        <f t="shared" si="31"/>
        <v>7.8</v>
      </c>
      <c r="S254" t="str">
        <f t="shared" si="27"/>
        <v>0</v>
      </c>
      <c r="T254" s="8">
        <f t="shared" si="28"/>
        <v>10</v>
      </c>
      <c r="U254" s="4">
        <f t="shared" si="29"/>
        <v>7.8</v>
      </c>
    </row>
    <row r="255" spans="6:21">
      <c r="F255" s="3">
        <v>42989</v>
      </c>
      <c r="G255" s="3" t="str">
        <f t="shared" si="24"/>
        <v>September</v>
      </c>
      <c r="H255" t="s">
        <v>8</v>
      </c>
      <c r="I255">
        <v>68.400000000000006</v>
      </c>
      <c r="J255">
        <v>0.69</v>
      </c>
      <c r="K255" t="str">
        <f t="shared" si="25"/>
        <v>Medium</v>
      </c>
      <c r="L255">
        <v>38</v>
      </c>
      <c r="M255" t="str">
        <f t="shared" si="30"/>
        <v>Medium</v>
      </c>
      <c r="N255" t="str">
        <f t="shared" si="26"/>
        <v>10</v>
      </c>
      <c r="O255" s="4">
        <v>0.3</v>
      </c>
      <c r="P255">
        <v>28</v>
      </c>
      <c r="Q255" s="5">
        <v>8</v>
      </c>
      <c r="R255" s="6">
        <f t="shared" si="31"/>
        <v>8.4</v>
      </c>
      <c r="S255" t="str">
        <f t="shared" si="27"/>
        <v>10</v>
      </c>
      <c r="T255" s="8">
        <f t="shared" si="28"/>
        <v>20</v>
      </c>
      <c r="U255" s="4">
        <f t="shared" si="29"/>
        <v>8.4</v>
      </c>
    </row>
    <row r="256" spans="6:21">
      <c r="F256" s="3">
        <v>42990</v>
      </c>
      <c r="G256" s="3" t="str">
        <f t="shared" si="24"/>
        <v>September</v>
      </c>
      <c r="H256" t="s">
        <v>9</v>
      </c>
      <c r="I256">
        <v>61.1</v>
      </c>
      <c r="J256">
        <v>0.71</v>
      </c>
      <c r="K256" t="str">
        <f t="shared" si="25"/>
        <v>Medium</v>
      </c>
      <c r="L256">
        <v>36</v>
      </c>
      <c r="M256" t="str">
        <f t="shared" si="30"/>
        <v>Medium</v>
      </c>
      <c r="N256" t="str">
        <f t="shared" si="26"/>
        <v>10</v>
      </c>
      <c r="O256" s="4">
        <v>0.3</v>
      </c>
      <c r="P256">
        <v>27</v>
      </c>
      <c r="Q256" s="5">
        <v>8</v>
      </c>
      <c r="R256" s="6">
        <f t="shared" si="31"/>
        <v>8.1</v>
      </c>
      <c r="S256" t="str">
        <f t="shared" si="27"/>
        <v>10</v>
      </c>
      <c r="T256" s="8">
        <f t="shared" si="28"/>
        <v>20</v>
      </c>
      <c r="U256" s="4">
        <f t="shared" si="29"/>
        <v>8.1</v>
      </c>
    </row>
    <row r="257" spans="6:21">
      <c r="F257" s="3">
        <v>42991</v>
      </c>
      <c r="G257" s="3" t="str">
        <f t="shared" si="24"/>
        <v>September</v>
      </c>
      <c r="H257" t="s">
        <v>10</v>
      </c>
      <c r="I257">
        <v>64.8</v>
      </c>
      <c r="J257">
        <v>0.71</v>
      </c>
      <c r="K257" t="str">
        <f t="shared" si="25"/>
        <v>Medium</v>
      </c>
      <c r="L257">
        <v>42</v>
      </c>
      <c r="M257" t="str">
        <f t="shared" si="30"/>
        <v>Medium</v>
      </c>
      <c r="N257" t="str">
        <f t="shared" si="26"/>
        <v>10</v>
      </c>
      <c r="O257" s="4">
        <v>0.3</v>
      </c>
      <c r="P257">
        <v>26</v>
      </c>
      <c r="Q257" s="5">
        <v>8</v>
      </c>
      <c r="R257" s="6">
        <f t="shared" si="31"/>
        <v>7.8</v>
      </c>
      <c r="S257" t="str">
        <f t="shared" si="27"/>
        <v>0</v>
      </c>
      <c r="T257" s="8">
        <f t="shared" si="28"/>
        <v>10</v>
      </c>
      <c r="U257" s="4">
        <f t="shared" si="29"/>
        <v>7.8</v>
      </c>
    </row>
    <row r="258" spans="6:21">
      <c r="F258" s="3">
        <v>42992</v>
      </c>
      <c r="G258" s="3" t="str">
        <f t="shared" ref="G258:G321" si="32">TEXT(F258,"mmmm")</f>
        <v>September</v>
      </c>
      <c r="H258" t="s">
        <v>11</v>
      </c>
      <c r="I258">
        <v>63.8</v>
      </c>
      <c r="J258">
        <v>0.71</v>
      </c>
      <c r="K258" t="str">
        <f t="shared" ref="K258:K321" si="33">IF(J258&gt;1,"Heavy",IF(J258&gt;0,"Medium",IF(J258&lt;1,"None")))</f>
        <v>Medium</v>
      </c>
      <c r="L258">
        <v>29</v>
      </c>
      <c r="M258" t="str">
        <f t="shared" si="30"/>
        <v>Medium</v>
      </c>
      <c r="N258" t="str">
        <f t="shared" ref="N258:N321" si="34">IF(L258&gt;60,"15",IF(L258&gt;35,"10",IF(L258&lt;36,"5")))</f>
        <v>5</v>
      </c>
      <c r="O258" s="4">
        <v>0.3</v>
      </c>
      <c r="P258">
        <v>26</v>
      </c>
      <c r="Q258" s="5">
        <v>8</v>
      </c>
      <c r="R258" s="6">
        <f t="shared" si="31"/>
        <v>7.8</v>
      </c>
      <c r="S258" t="str">
        <f t="shared" ref="S258:S321" si="35">IF(R258&gt;8,"10",IF(R258&lt;8,"0"))</f>
        <v>0</v>
      </c>
      <c r="T258" s="8">
        <f t="shared" ref="T258:T321" si="36">(N258+S258)</f>
        <v>5</v>
      </c>
      <c r="U258" s="4">
        <f t="shared" ref="U258:U321" si="37">R258</f>
        <v>7.8</v>
      </c>
    </row>
    <row r="259" spans="6:21">
      <c r="F259" s="3">
        <v>42993</v>
      </c>
      <c r="G259" s="3" t="str">
        <f t="shared" si="32"/>
        <v>September</v>
      </c>
      <c r="H259" t="s">
        <v>12</v>
      </c>
      <c r="I259">
        <v>63.4</v>
      </c>
      <c r="J259">
        <v>0.67</v>
      </c>
      <c r="K259" t="str">
        <f t="shared" si="33"/>
        <v>Medium</v>
      </c>
      <c r="L259">
        <v>41</v>
      </c>
      <c r="M259" t="str">
        <f t="shared" ref="M259:M322" si="38">IF(L259&gt;50,"High",IF(L259&gt;25,"Medium",IF(L259&lt;26,"Low")))</f>
        <v>Medium</v>
      </c>
      <c r="N259" t="str">
        <f t="shared" si="34"/>
        <v>10</v>
      </c>
      <c r="O259" s="4">
        <v>0.3</v>
      </c>
      <c r="P259">
        <v>28</v>
      </c>
      <c r="Q259" s="5">
        <v>8</v>
      </c>
      <c r="R259" s="6">
        <f t="shared" ref="R259:R322" si="39">(O259*P259)</f>
        <v>8.4</v>
      </c>
      <c r="S259" t="str">
        <f t="shared" si="35"/>
        <v>10</v>
      </c>
      <c r="T259" s="8">
        <f t="shared" si="36"/>
        <v>20</v>
      </c>
      <c r="U259" s="4">
        <f t="shared" si="37"/>
        <v>8.4</v>
      </c>
    </row>
    <row r="260" spans="6:21">
      <c r="F260" s="3">
        <v>42994</v>
      </c>
      <c r="G260" s="3" t="str">
        <f t="shared" si="32"/>
        <v>September</v>
      </c>
      <c r="H260" t="s">
        <v>13</v>
      </c>
      <c r="I260">
        <v>68.099999999999994</v>
      </c>
      <c r="J260">
        <v>0.69</v>
      </c>
      <c r="K260" t="str">
        <f t="shared" si="33"/>
        <v>Medium</v>
      </c>
      <c r="L260">
        <v>37</v>
      </c>
      <c r="M260" t="str">
        <f t="shared" si="38"/>
        <v>Medium</v>
      </c>
      <c r="N260" t="str">
        <f t="shared" si="34"/>
        <v>10</v>
      </c>
      <c r="O260" s="4">
        <v>0.3</v>
      </c>
      <c r="P260">
        <v>27</v>
      </c>
      <c r="Q260" s="5">
        <v>8</v>
      </c>
      <c r="R260" s="6">
        <f t="shared" si="39"/>
        <v>8.1</v>
      </c>
      <c r="S260" t="str">
        <f t="shared" si="35"/>
        <v>10</v>
      </c>
      <c r="T260" s="8">
        <f t="shared" si="36"/>
        <v>20</v>
      </c>
      <c r="U260" s="4">
        <f t="shared" si="37"/>
        <v>8.1</v>
      </c>
    </row>
    <row r="261" spans="6:21">
      <c r="F261" s="3">
        <v>42995</v>
      </c>
      <c r="G261" s="3" t="str">
        <f t="shared" si="32"/>
        <v>September</v>
      </c>
      <c r="H261" t="s">
        <v>7</v>
      </c>
      <c r="I261">
        <v>59.8</v>
      </c>
      <c r="J261">
        <v>0.71</v>
      </c>
      <c r="K261" t="str">
        <f t="shared" si="33"/>
        <v>Medium</v>
      </c>
      <c r="L261">
        <v>53</v>
      </c>
      <c r="M261" t="str">
        <f t="shared" si="38"/>
        <v>High</v>
      </c>
      <c r="N261" t="str">
        <f t="shared" si="34"/>
        <v>10</v>
      </c>
      <c r="O261" s="4">
        <v>0.3</v>
      </c>
      <c r="P261">
        <v>26</v>
      </c>
      <c r="Q261" s="5">
        <v>8</v>
      </c>
      <c r="R261" s="6">
        <f t="shared" si="39"/>
        <v>7.8</v>
      </c>
      <c r="S261" t="str">
        <f t="shared" si="35"/>
        <v>0</v>
      </c>
      <c r="T261" s="8">
        <f t="shared" si="36"/>
        <v>10</v>
      </c>
      <c r="U261" s="4">
        <f t="shared" si="37"/>
        <v>7.8</v>
      </c>
    </row>
    <row r="262" spans="6:21">
      <c r="F262" s="3">
        <v>42996</v>
      </c>
      <c r="G262" s="3" t="str">
        <f t="shared" si="32"/>
        <v>September</v>
      </c>
      <c r="H262" t="s">
        <v>8</v>
      </c>
      <c r="I262">
        <v>64.8</v>
      </c>
      <c r="J262">
        <v>0.71</v>
      </c>
      <c r="K262" t="str">
        <f t="shared" si="33"/>
        <v>Medium</v>
      </c>
      <c r="L262">
        <v>37</v>
      </c>
      <c r="M262" t="str">
        <f t="shared" si="38"/>
        <v>Medium</v>
      </c>
      <c r="N262" t="str">
        <f t="shared" si="34"/>
        <v>10</v>
      </c>
      <c r="O262" s="4">
        <v>0.3</v>
      </c>
      <c r="P262">
        <v>26</v>
      </c>
      <c r="Q262" s="5">
        <v>8</v>
      </c>
      <c r="R262" s="6">
        <f t="shared" si="39"/>
        <v>7.8</v>
      </c>
      <c r="S262" t="str">
        <f t="shared" si="35"/>
        <v>0</v>
      </c>
      <c r="T262" s="8">
        <f t="shared" si="36"/>
        <v>10</v>
      </c>
      <c r="U262" s="4">
        <f t="shared" si="37"/>
        <v>7.8</v>
      </c>
    </row>
    <row r="263" spans="6:21">
      <c r="F263" s="3">
        <v>42997</v>
      </c>
      <c r="G263" s="3" t="str">
        <f t="shared" si="32"/>
        <v>September</v>
      </c>
      <c r="H263" t="s">
        <v>9</v>
      </c>
      <c r="I263">
        <v>67.400000000000006</v>
      </c>
      <c r="J263">
        <v>0.67</v>
      </c>
      <c r="K263" t="str">
        <f t="shared" si="33"/>
        <v>Medium</v>
      </c>
      <c r="L263">
        <v>48</v>
      </c>
      <c r="M263" t="str">
        <f t="shared" si="38"/>
        <v>Medium</v>
      </c>
      <c r="N263" t="str">
        <f t="shared" si="34"/>
        <v>10</v>
      </c>
      <c r="O263" s="4">
        <v>0.3</v>
      </c>
      <c r="P263">
        <v>28</v>
      </c>
      <c r="Q263" s="5">
        <v>8</v>
      </c>
      <c r="R263" s="6">
        <f t="shared" si="39"/>
        <v>8.4</v>
      </c>
      <c r="S263" t="str">
        <f t="shared" si="35"/>
        <v>10</v>
      </c>
      <c r="T263" s="8">
        <f t="shared" si="36"/>
        <v>20</v>
      </c>
      <c r="U263" s="4">
        <f t="shared" si="37"/>
        <v>8.4</v>
      </c>
    </row>
    <row r="264" spans="6:21">
      <c r="F264" s="3">
        <v>42998</v>
      </c>
      <c r="G264" s="3" t="str">
        <f t="shared" si="32"/>
        <v>September</v>
      </c>
      <c r="H264" t="s">
        <v>10</v>
      </c>
      <c r="I264">
        <v>67.099999999999994</v>
      </c>
      <c r="J264">
        <v>0.69</v>
      </c>
      <c r="K264" t="str">
        <f t="shared" si="33"/>
        <v>Medium</v>
      </c>
      <c r="L264">
        <v>52</v>
      </c>
      <c r="M264" t="str">
        <f t="shared" si="38"/>
        <v>High</v>
      </c>
      <c r="N264" t="str">
        <f t="shared" si="34"/>
        <v>10</v>
      </c>
      <c r="O264" s="4">
        <v>0.3</v>
      </c>
      <c r="P264">
        <v>27</v>
      </c>
      <c r="Q264" s="5">
        <v>8</v>
      </c>
      <c r="R264" s="6">
        <f t="shared" si="39"/>
        <v>8.1</v>
      </c>
      <c r="S264" t="str">
        <f t="shared" si="35"/>
        <v>10</v>
      </c>
      <c r="T264" s="8">
        <f t="shared" si="36"/>
        <v>20</v>
      </c>
      <c r="U264" s="4">
        <f t="shared" si="37"/>
        <v>8.1</v>
      </c>
    </row>
    <row r="265" spans="6:21">
      <c r="F265" s="3">
        <v>42999</v>
      </c>
      <c r="G265" s="3" t="str">
        <f t="shared" si="32"/>
        <v>September</v>
      </c>
      <c r="H265" t="s">
        <v>11</v>
      </c>
      <c r="I265">
        <v>59.8</v>
      </c>
      <c r="J265">
        <v>0.71</v>
      </c>
      <c r="K265" t="str">
        <f t="shared" si="33"/>
        <v>Medium</v>
      </c>
      <c r="L265">
        <v>42</v>
      </c>
      <c r="M265" t="str">
        <f t="shared" si="38"/>
        <v>Medium</v>
      </c>
      <c r="N265" t="str">
        <f t="shared" si="34"/>
        <v>10</v>
      </c>
      <c r="O265" s="4">
        <v>0.3</v>
      </c>
      <c r="P265">
        <v>26</v>
      </c>
      <c r="Q265" s="5">
        <v>8</v>
      </c>
      <c r="R265" s="6">
        <f t="shared" si="39"/>
        <v>7.8</v>
      </c>
      <c r="S265" t="str">
        <f t="shared" si="35"/>
        <v>0</v>
      </c>
      <c r="T265" s="8">
        <f t="shared" si="36"/>
        <v>10</v>
      </c>
      <c r="U265" s="4">
        <f t="shared" si="37"/>
        <v>7.8</v>
      </c>
    </row>
    <row r="266" spans="6:21">
      <c r="F266" s="3">
        <v>43000</v>
      </c>
      <c r="G266" s="3" t="str">
        <f t="shared" si="32"/>
        <v>September</v>
      </c>
      <c r="H266" t="s">
        <v>12</v>
      </c>
      <c r="I266">
        <v>64.8</v>
      </c>
      <c r="J266">
        <v>0.74</v>
      </c>
      <c r="K266" t="str">
        <f t="shared" si="33"/>
        <v>Medium</v>
      </c>
      <c r="L266">
        <v>34</v>
      </c>
      <c r="M266" t="str">
        <f t="shared" si="38"/>
        <v>Medium</v>
      </c>
      <c r="N266" t="str">
        <f t="shared" si="34"/>
        <v>5</v>
      </c>
      <c r="O266" s="4">
        <v>0.3</v>
      </c>
      <c r="P266">
        <v>26</v>
      </c>
      <c r="Q266" s="5">
        <v>8</v>
      </c>
      <c r="R266" s="6">
        <f t="shared" si="39"/>
        <v>7.8</v>
      </c>
      <c r="S266" t="str">
        <f t="shared" si="35"/>
        <v>0</v>
      </c>
      <c r="T266" s="8">
        <f t="shared" si="36"/>
        <v>5</v>
      </c>
      <c r="U266" s="4">
        <f t="shared" si="37"/>
        <v>7.8</v>
      </c>
    </row>
    <row r="267" spans="6:21">
      <c r="F267" s="3">
        <v>43001</v>
      </c>
      <c r="G267" s="3" t="str">
        <f t="shared" si="32"/>
        <v>September</v>
      </c>
      <c r="H267" t="s">
        <v>13</v>
      </c>
      <c r="I267">
        <v>63.4</v>
      </c>
      <c r="J267">
        <v>0.71</v>
      </c>
      <c r="K267" t="str">
        <f t="shared" si="33"/>
        <v>Medium</v>
      </c>
      <c r="L267">
        <v>39</v>
      </c>
      <c r="M267" t="str">
        <f t="shared" si="38"/>
        <v>Medium</v>
      </c>
      <c r="N267" t="str">
        <f t="shared" si="34"/>
        <v>10</v>
      </c>
      <c r="O267" s="4">
        <v>0.3</v>
      </c>
      <c r="P267">
        <v>28</v>
      </c>
      <c r="Q267" s="5">
        <v>8</v>
      </c>
      <c r="R267" s="6">
        <f t="shared" si="39"/>
        <v>8.4</v>
      </c>
      <c r="S267" t="str">
        <f t="shared" si="35"/>
        <v>10</v>
      </c>
      <c r="T267" s="8">
        <f t="shared" si="36"/>
        <v>20</v>
      </c>
      <c r="U267" s="4">
        <f t="shared" si="37"/>
        <v>8.4</v>
      </c>
    </row>
    <row r="268" spans="6:21">
      <c r="F268" s="3">
        <v>43002</v>
      </c>
      <c r="G268" s="3" t="str">
        <f t="shared" si="32"/>
        <v>September</v>
      </c>
      <c r="H268" t="s">
        <v>7</v>
      </c>
      <c r="I268">
        <v>63.4</v>
      </c>
      <c r="J268">
        <v>0.71</v>
      </c>
      <c r="K268" t="str">
        <f t="shared" si="33"/>
        <v>Medium</v>
      </c>
      <c r="L268">
        <v>43</v>
      </c>
      <c r="M268" t="str">
        <f t="shared" si="38"/>
        <v>Medium</v>
      </c>
      <c r="N268" t="str">
        <f t="shared" si="34"/>
        <v>10</v>
      </c>
      <c r="O268" s="4">
        <v>0.3</v>
      </c>
      <c r="P268">
        <v>28</v>
      </c>
      <c r="Q268" s="5">
        <v>8</v>
      </c>
      <c r="R268" s="6">
        <f t="shared" si="39"/>
        <v>8.4</v>
      </c>
      <c r="S268" t="str">
        <f t="shared" si="35"/>
        <v>10</v>
      </c>
      <c r="T268" s="8">
        <f t="shared" si="36"/>
        <v>20</v>
      </c>
      <c r="U268" s="4">
        <f t="shared" si="37"/>
        <v>8.4</v>
      </c>
    </row>
    <row r="269" spans="6:21">
      <c r="F269" s="3">
        <v>43003</v>
      </c>
      <c r="G269" s="3" t="str">
        <f t="shared" si="32"/>
        <v>September</v>
      </c>
      <c r="H269" t="s">
        <v>8</v>
      </c>
      <c r="I269">
        <v>61.1</v>
      </c>
      <c r="J269">
        <v>0.71</v>
      </c>
      <c r="K269" t="str">
        <f t="shared" si="33"/>
        <v>Medium</v>
      </c>
      <c r="L269">
        <v>33</v>
      </c>
      <c r="M269" t="str">
        <f t="shared" si="38"/>
        <v>Medium</v>
      </c>
      <c r="N269" t="str">
        <f t="shared" si="34"/>
        <v>5</v>
      </c>
      <c r="O269" s="4">
        <v>0.3</v>
      </c>
      <c r="P269">
        <v>27</v>
      </c>
      <c r="Q269" s="5">
        <v>8</v>
      </c>
      <c r="R269" s="6">
        <f t="shared" si="39"/>
        <v>8.1</v>
      </c>
      <c r="S269" t="str">
        <f t="shared" si="35"/>
        <v>10</v>
      </c>
      <c r="T269" s="8">
        <f t="shared" si="36"/>
        <v>15</v>
      </c>
      <c r="U269" s="4">
        <f t="shared" si="37"/>
        <v>8.1</v>
      </c>
    </row>
    <row r="270" spans="6:21">
      <c r="F270" s="3">
        <v>43004</v>
      </c>
      <c r="G270" s="3" t="str">
        <f t="shared" si="32"/>
        <v>September</v>
      </c>
      <c r="H270" t="s">
        <v>9</v>
      </c>
      <c r="I270">
        <v>61.8</v>
      </c>
      <c r="J270">
        <v>0.77</v>
      </c>
      <c r="K270" t="str">
        <f t="shared" si="33"/>
        <v>Medium</v>
      </c>
      <c r="L270">
        <v>51</v>
      </c>
      <c r="M270" t="str">
        <f t="shared" si="38"/>
        <v>High</v>
      </c>
      <c r="N270" t="str">
        <f t="shared" si="34"/>
        <v>10</v>
      </c>
      <c r="O270" s="4">
        <v>0.3</v>
      </c>
      <c r="P270">
        <v>26</v>
      </c>
      <c r="Q270" s="5">
        <v>8</v>
      </c>
      <c r="R270" s="6">
        <f t="shared" si="39"/>
        <v>7.8</v>
      </c>
      <c r="S270" t="str">
        <f t="shared" si="35"/>
        <v>0</v>
      </c>
      <c r="T270" s="8">
        <f t="shared" si="36"/>
        <v>10</v>
      </c>
      <c r="U270" s="4">
        <f t="shared" si="37"/>
        <v>7.8</v>
      </c>
    </row>
    <row r="271" spans="6:21">
      <c r="F271" s="3">
        <v>43005</v>
      </c>
      <c r="G271" s="3" t="str">
        <f t="shared" si="32"/>
        <v>September</v>
      </c>
      <c r="H271" t="s">
        <v>10</v>
      </c>
      <c r="I271">
        <v>70.7</v>
      </c>
      <c r="J271">
        <v>0.67</v>
      </c>
      <c r="K271" t="str">
        <f t="shared" si="33"/>
        <v>Medium</v>
      </c>
      <c r="L271">
        <v>51</v>
      </c>
      <c r="M271" t="str">
        <f t="shared" si="38"/>
        <v>High</v>
      </c>
      <c r="N271" t="str">
        <f t="shared" si="34"/>
        <v>10</v>
      </c>
      <c r="O271" s="4">
        <v>0.3</v>
      </c>
      <c r="P271">
        <v>29</v>
      </c>
      <c r="Q271" s="5">
        <v>8</v>
      </c>
      <c r="R271" s="6">
        <f t="shared" si="39"/>
        <v>8.6999999999999993</v>
      </c>
      <c r="S271" t="str">
        <f t="shared" si="35"/>
        <v>10</v>
      </c>
      <c r="T271" s="8">
        <f t="shared" si="36"/>
        <v>20</v>
      </c>
      <c r="U271" s="4">
        <f t="shared" si="37"/>
        <v>8.6999999999999993</v>
      </c>
    </row>
    <row r="272" spans="6:21">
      <c r="F272" s="3">
        <v>43006</v>
      </c>
      <c r="G272" s="3" t="str">
        <f t="shared" si="32"/>
        <v>September</v>
      </c>
      <c r="H272" t="s">
        <v>11</v>
      </c>
      <c r="I272">
        <v>67.400000000000006</v>
      </c>
      <c r="J272">
        <v>0.69</v>
      </c>
      <c r="K272" t="str">
        <f t="shared" si="33"/>
        <v>Medium</v>
      </c>
      <c r="L272">
        <v>38</v>
      </c>
      <c r="M272" t="str">
        <f t="shared" si="38"/>
        <v>Medium</v>
      </c>
      <c r="N272" t="str">
        <f t="shared" si="34"/>
        <v>10</v>
      </c>
      <c r="O272" s="4">
        <v>0.3</v>
      </c>
      <c r="P272">
        <v>28</v>
      </c>
      <c r="Q272" s="5">
        <v>8</v>
      </c>
      <c r="R272" s="6">
        <f t="shared" si="39"/>
        <v>8.4</v>
      </c>
      <c r="S272" t="str">
        <f t="shared" si="35"/>
        <v>10</v>
      </c>
      <c r="T272" s="8">
        <f t="shared" si="36"/>
        <v>20</v>
      </c>
      <c r="U272" s="4">
        <f t="shared" si="37"/>
        <v>8.4</v>
      </c>
    </row>
    <row r="273" spans="6:21">
      <c r="F273" s="3">
        <v>43007</v>
      </c>
      <c r="G273" s="3" t="str">
        <f t="shared" si="32"/>
        <v>September</v>
      </c>
      <c r="H273" t="s">
        <v>12</v>
      </c>
      <c r="I273">
        <v>66.099999999999994</v>
      </c>
      <c r="J273">
        <v>0.71</v>
      </c>
      <c r="K273" t="str">
        <f t="shared" si="33"/>
        <v>Medium</v>
      </c>
      <c r="L273">
        <v>48</v>
      </c>
      <c r="M273" t="str">
        <f t="shared" si="38"/>
        <v>Medium</v>
      </c>
      <c r="N273" t="str">
        <f t="shared" si="34"/>
        <v>10</v>
      </c>
      <c r="O273" s="4">
        <v>0.3</v>
      </c>
      <c r="P273">
        <v>27</v>
      </c>
      <c r="Q273" s="5">
        <v>8</v>
      </c>
      <c r="R273" s="6">
        <f t="shared" si="39"/>
        <v>8.1</v>
      </c>
      <c r="S273" t="str">
        <f t="shared" si="35"/>
        <v>10</v>
      </c>
      <c r="T273" s="8">
        <f t="shared" si="36"/>
        <v>20</v>
      </c>
      <c r="U273" s="4">
        <f t="shared" si="37"/>
        <v>8.1</v>
      </c>
    </row>
    <row r="274" spans="6:21">
      <c r="F274" s="3">
        <v>43008</v>
      </c>
      <c r="G274" s="3" t="str">
        <f t="shared" si="32"/>
        <v>September</v>
      </c>
      <c r="H274" t="s">
        <v>13</v>
      </c>
      <c r="I274">
        <v>64.8</v>
      </c>
      <c r="J274">
        <v>0.74</v>
      </c>
      <c r="K274" t="str">
        <f t="shared" si="33"/>
        <v>Medium</v>
      </c>
      <c r="L274">
        <v>29</v>
      </c>
      <c r="M274" t="str">
        <f t="shared" si="38"/>
        <v>Medium</v>
      </c>
      <c r="N274" t="str">
        <f t="shared" si="34"/>
        <v>5</v>
      </c>
      <c r="O274" s="4">
        <v>0.3</v>
      </c>
      <c r="P274">
        <v>26</v>
      </c>
      <c r="Q274" s="5">
        <v>8</v>
      </c>
      <c r="R274" s="6">
        <f t="shared" si="39"/>
        <v>7.8</v>
      </c>
      <c r="S274" t="str">
        <f t="shared" si="35"/>
        <v>0</v>
      </c>
      <c r="T274" s="8">
        <f t="shared" si="36"/>
        <v>5</v>
      </c>
      <c r="U274" s="4">
        <f t="shared" si="37"/>
        <v>7.8</v>
      </c>
    </row>
    <row r="275" spans="6:21">
      <c r="F275" s="3">
        <v>43009</v>
      </c>
      <c r="G275" s="3" t="str">
        <f t="shared" si="32"/>
        <v>October</v>
      </c>
      <c r="H275" t="s">
        <v>7</v>
      </c>
      <c r="I275">
        <v>56.5</v>
      </c>
      <c r="J275">
        <v>0.8</v>
      </c>
      <c r="K275" t="str">
        <f t="shared" si="33"/>
        <v>Medium</v>
      </c>
      <c r="L275">
        <v>43</v>
      </c>
      <c r="M275" t="str">
        <f t="shared" si="38"/>
        <v>Medium</v>
      </c>
      <c r="N275" t="str">
        <f t="shared" si="34"/>
        <v>10</v>
      </c>
      <c r="O275" s="4">
        <v>0.3</v>
      </c>
      <c r="P275">
        <v>25</v>
      </c>
      <c r="Q275" s="5">
        <v>8</v>
      </c>
      <c r="R275" s="6">
        <f t="shared" si="39"/>
        <v>7.5</v>
      </c>
      <c r="S275" t="str">
        <f t="shared" si="35"/>
        <v>0</v>
      </c>
      <c r="T275" s="8">
        <f t="shared" si="36"/>
        <v>10</v>
      </c>
      <c r="U275" s="4">
        <f t="shared" si="37"/>
        <v>7.5</v>
      </c>
    </row>
    <row r="276" spans="6:21">
      <c r="F276" s="3">
        <v>43010</v>
      </c>
      <c r="G276" s="3" t="str">
        <f t="shared" si="32"/>
        <v>October</v>
      </c>
      <c r="H276" t="s">
        <v>8</v>
      </c>
      <c r="I276">
        <v>58.5</v>
      </c>
      <c r="J276">
        <v>0.74</v>
      </c>
      <c r="K276" t="str">
        <f t="shared" si="33"/>
        <v>Medium</v>
      </c>
      <c r="L276">
        <v>32</v>
      </c>
      <c r="M276" t="str">
        <f t="shared" si="38"/>
        <v>Medium</v>
      </c>
      <c r="N276" t="str">
        <f t="shared" si="34"/>
        <v>5</v>
      </c>
      <c r="O276" s="4">
        <v>0.3</v>
      </c>
      <c r="P276">
        <v>25</v>
      </c>
      <c r="Q276" s="5">
        <v>8</v>
      </c>
      <c r="R276" s="6">
        <f t="shared" si="39"/>
        <v>7.5</v>
      </c>
      <c r="S276" t="str">
        <f t="shared" si="35"/>
        <v>0</v>
      </c>
      <c r="T276" s="8">
        <f t="shared" si="36"/>
        <v>5</v>
      </c>
      <c r="U276" s="4">
        <f t="shared" si="37"/>
        <v>7.5</v>
      </c>
    </row>
    <row r="277" spans="6:21">
      <c r="F277" s="3">
        <v>43011</v>
      </c>
      <c r="G277" s="3" t="str">
        <f t="shared" si="32"/>
        <v>October</v>
      </c>
      <c r="H277" t="s">
        <v>9</v>
      </c>
      <c r="I277">
        <v>59.2</v>
      </c>
      <c r="J277">
        <v>0.8</v>
      </c>
      <c r="K277" t="str">
        <f t="shared" si="33"/>
        <v>Medium</v>
      </c>
      <c r="L277">
        <v>34</v>
      </c>
      <c r="M277" t="str">
        <f t="shared" si="38"/>
        <v>Medium</v>
      </c>
      <c r="N277" t="str">
        <f t="shared" si="34"/>
        <v>5</v>
      </c>
      <c r="O277" s="4">
        <v>0.3</v>
      </c>
      <c r="P277">
        <v>24</v>
      </c>
      <c r="Q277" s="5">
        <v>8</v>
      </c>
      <c r="R277" s="6">
        <f t="shared" si="39"/>
        <v>7.1999999999999993</v>
      </c>
      <c r="S277" t="str">
        <f t="shared" si="35"/>
        <v>0</v>
      </c>
      <c r="T277" s="8">
        <f t="shared" si="36"/>
        <v>5</v>
      </c>
      <c r="U277" s="4">
        <f t="shared" si="37"/>
        <v>7.1999999999999993</v>
      </c>
    </row>
    <row r="278" spans="6:21">
      <c r="F278" s="3">
        <v>43012</v>
      </c>
      <c r="G278" s="3" t="str">
        <f t="shared" si="32"/>
        <v>October</v>
      </c>
      <c r="H278" t="s">
        <v>10</v>
      </c>
      <c r="I278">
        <v>61.2</v>
      </c>
      <c r="J278">
        <v>0.77</v>
      </c>
      <c r="K278" t="str">
        <f t="shared" si="33"/>
        <v>Medium</v>
      </c>
      <c r="L278">
        <v>33</v>
      </c>
      <c r="M278" t="str">
        <f t="shared" si="38"/>
        <v>Medium</v>
      </c>
      <c r="N278" t="str">
        <f t="shared" si="34"/>
        <v>5</v>
      </c>
      <c r="O278" s="4">
        <v>0.3</v>
      </c>
      <c r="P278">
        <v>24</v>
      </c>
      <c r="Q278" s="5">
        <v>8</v>
      </c>
      <c r="R278" s="6">
        <f t="shared" si="39"/>
        <v>7.1999999999999993</v>
      </c>
      <c r="S278" t="str">
        <f t="shared" si="35"/>
        <v>0</v>
      </c>
      <c r="T278" s="8">
        <f t="shared" si="36"/>
        <v>5</v>
      </c>
      <c r="U278" s="4">
        <f t="shared" si="37"/>
        <v>7.1999999999999993</v>
      </c>
    </row>
    <row r="279" spans="6:21">
      <c r="F279" s="3">
        <v>43013</v>
      </c>
      <c r="G279" s="3" t="str">
        <f t="shared" si="32"/>
        <v>October</v>
      </c>
      <c r="H279" t="s">
        <v>11</v>
      </c>
      <c r="I279">
        <v>60.5</v>
      </c>
      <c r="J279">
        <v>0.8</v>
      </c>
      <c r="K279" t="str">
        <f t="shared" si="33"/>
        <v>Medium</v>
      </c>
      <c r="L279">
        <v>33</v>
      </c>
      <c r="M279" t="str">
        <f t="shared" si="38"/>
        <v>Medium</v>
      </c>
      <c r="N279" t="str">
        <f t="shared" si="34"/>
        <v>5</v>
      </c>
      <c r="O279" s="4">
        <v>0.3</v>
      </c>
      <c r="P279">
        <v>25</v>
      </c>
      <c r="Q279" s="5">
        <v>8</v>
      </c>
      <c r="R279" s="6">
        <f t="shared" si="39"/>
        <v>7.5</v>
      </c>
      <c r="S279" t="str">
        <f t="shared" si="35"/>
        <v>0</v>
      </c>
      <c r="T279" s="8">
        <f t="shared" si="36"/>
        <v>5</v>
      </c>
      <c r="U279" s="4">
        <f t="shared" si="37"/>
        <v>7.5</v>
      </c>
    </row>
    <row r="280" spans="6:21">
      <c r="F280" s="3">
        <v>43014</v>
      </c>
      <c r="G280" s="3" t="str">
        <f t="shared" si="32"/>
        <v>October</v>
      </c>
      <c r="H280" t="s">
        <v>12</v>
      </c>
      <c r="I280">
        <v>62.5</v>
      </c>
      <c r="J280">
        <v>0.74</v>
      </c>
      <c r="K280" t="str">
        <f t="shared" si="33"/>
        <v>Medium</v>
      </c>
      <c r="L280">
        <v>42</v>
      </c>
      <c r="M280" t="str">
        <f t="shared" si="38"/>
        <v>Medium</v>
      </c>
      <c r="N280" t="str">
        <f t="shared" si="34"/>
        <v>10</v>
      </c>
      <c r="O280" s="4">
        <v>0.3</v>
      </c>
      <c r="P280">
        <v>25</v>
      </c>
      <c r="Q280" s="5">
        <v>8</v>
      </c>
      <c r="R280" s="6">
        <f t="shared" si="39"/>
        <v>7.5</v>
      </c>
      <c r="S280" t="str">
        <f t="shared" si="35"/>
        <v>0</v>
      </c>
      <c r="T280" s="8">
        <f t="shared" si="36"/>
        <v>10</v>
      </c>
      <c r="U280" s="4">
        <f t="shared" si="37"/>
        <v>7.5</v>
      </c>
    </row>
    <row r="281" spans="6:21">
      <c r="F281" s="3">
        <v>43015</v>
      </c>
      <c r="G281" s="3" t="str">
        <f t="shared" si="32"/>
        <v>October</v>
      </c>
      <c r="H281" t="s">
        <v>13</v>
      </c>
      <c r="I281">
        <v>63.5</v>
      </c>
      <c r="J281">
        <v>0.8</v>
      </c>
      <c r="K281" t="str">
        <f t="shared" si="33"/>
        <v>Medium</v>
      </c>
      <c r="L281">
        <v>31</v>
      </c>
      <c r="M281" t="str">
        <f t="shared" si="38"/>
        <v>Medium</v>
      </c>
      <c r="N281" t="str">
        <f t="shared" si="34"/>
        <v>5</v>
      </c>
      <c r="O281" s="4">
        <v>0.3</v>
      </c>
      <c r="P281">
        <v>25</v>
      </c>
      <c r="Q281" s="5">
        <v>8</v>
      </c>
      <c r="R281" s="6">
        <f t="shared" si="39"/>
        <v>7.5</v>
      </c>
      <c r="S281" t="str">
        <f t="shared" si="35"/>
        <v>0</v>
      </c>
      <c r="T281" s="8">
        <f t="shared" si="36"/>
        <v>5</v>
      </c>
      <c r="U281" s="4">
        <f t="shared" si="37"/>
        <v>7.5</v>
      </c>
    </row>
    <row r="282" spans="6:21">
      <c r="F282" s="3">
        <v>43016</v>
      </c>
      <c r="G282" s="3" t="str">
        <f t="shared" si="32"/>
        <v>October</v>
      </c>
      <c r="H282" t="s">
        <v>7</v>
      </c>
      <c r="I282">
        <v>60.2</v>
      </c>
      <c r="J282">
        <v>0.8</v>
      </c>
      <c r="K282" t="str">
        <f t="shared" si="33"/>
        <v>Medium</v>
      </c>
      <c r="L282">
        <v>47</v>
      </c>
      <c r="M282" t="str">
        <f t="shared" si="38"/>
        <v>Medium</v>
      </c>
      <c r="N282" t="str">
        <f t="shared" si="34"/>
        <v>10</v>
      </c>
      <c r="O282" s="4">
        <v>0.3</v>
      </c>
      <c r="P282">
        <v>24</v>
      </c>
      <c r="Q282" s="5">
        <v>8</v>
      </c>
      <c r="R282" s="6">
        <f t="shared" si="39"/>
        <v>7.1999999999999993</v>
      </c>
      <c r="S282" t="str">
        <f t="shared" si="35"/>
        <v>0</v>
      </c>
      <c r="T282" s="8">
        <f t="shared" si="36"/>
        <v>10</v>
      </c>
      <c r="U282" s="4">
        <f t="shared" si="37"/>
        <v>7.1999999999999993</v>
      </c>
    </row>
    <row r="283" spans="6:21">
      <c r="F283" s="3">
        <v>43017</v>
      </c>
      <c r="G283" s="3" t="str">
        <f t="shared" si="32"/>
        <v>October</v>
      </c>
      <c r="H283" t="s">
        <v>8</v>
      </c>
      <c r="I283">
        <v>63.5</v>
      </c>
      <c r="J283">
        <v>0.74</v>
      </c>
      <c r="K283" t="str">
        <f t="shared" si="33"/>
        <v>Medium</v>
      </c>
      <c r="L283">
        <v>47</v>
      </c>
      <c r="M283" t="str">
        <f t="shared" si="38"/>
        <v>Medium</v>
      </c>
      <c r="N283" t="str">
        <f t="shared" si="34"/>
        <v>10</v>
      </c>
      <c r="O283" s="4">
        <v>0.3</v>
      </c>
      <c r="P283">
        <v>25</v>
      </c>
      <c r="Q283" s="5">
        <v>8</v>
      </c>
      <c r="R283" s="6">
        <f t="shared" si="39"/>
        <v>7.5</v>
      </c>
      <c r="S283" t="str">
        <f t="shared" si="35"/>
        <v>0</v>
      </c>
      <c r="T283" s="8">
        <f t="shared" si="36"/>
        <v>10</v>
      </c>
      <c r="U283" s="4">
        <f t="shared" si="37"/>
        <v>7.5</v>
      </c>
    </row>
    <row r="284" spans="6:21">
      <c r="F284" s="3">
        <v>43018</v>
      </c>
      <c r="G284" s="3" t="str">
        <f t="shared" si="32"/>
        <v>October</v>
      </c>
      <c r="H284" t="s">
        <v>9</v>
      </c>
      <c r="I284">
        <v>58.5</v>
      </c>
      <c r="J284">
        <v>0.74</v>
      </c>
      <c r="K284" t="str">
        <f t="shared" si="33"/>
        <v>Medium</v>
      </c>
      <c r="L284">
        <v>51</v>
      </c>
      <c r="M284" t="str">
        <f t="shared" si="38"/>
        <v>High</v>
      </c>
      <c r="N284" t="str">
        <f t="shared" si="34"/>
        <v>10</v>
      </c>
      <c r="O284" s="4">
        <v>0.3</v>
      </c>
      <c r="P284">
        <v>25</v>
      </c>
      <c r="Q284" s="5">
        <v>8</v>
      </c>
      <c r="R284" s="6">
        <f t="shared" si="39"/>
        <v>7.5</v>
      </c>
      <c r="S284" t="str">
        <f t="shared" si="35"/>
        <v>0</v>
      </c>
      <c r="T284" s="8">
        <f t="shared" si="36"/>
        <v>10</v>
      </c>
      <c r="U284" s="4">
        <f t="shared" si="37"/>
        <v>7.5</v>
      </c>
    </row>
    <row r="285" spans="6:21">
      <c r="F285" s="3">
        <v>43019</v>
      </c>
      <c r="G285" s="3" t="str">
        <f t="shared" si="32"/>
        <v>October</v>
      </c>
      <c r="H285" t="s">
        <v>10</v>
      </c>
      <c r="I285">
        <v>61.5</v>
      </c>
      <c r="J285">
        <v>0.77</v>
      </c>
      <c r="K285" t="str">
        <f t="shared" si="33"/>
        <v>Medium</v>
      </c>
      <c r="L285">
        <v>47</v>
      </c>
      <c r="M285" t="str">
        <f t="shared" si="38"/>
        <v>Medium</v>
      </c>
      <c r="N285" t="str">
        <f t="shared" si="34"/>
        <v>10</v>
      </c>
      <c r="O285" s="4">
        <v>0.3</v>
      </c>
      <c r="P285">
        <v>25</v>
      </c>
      <c r="Q285" s="5">
        <v>8</v>
      </c>
      <c r="R285" s="6">
        <f t="shared" si="39"/>
        <v>7.5</v>
      </c>
      <c r="S285" t="str">
        <f t="shared" si="35"/>
        <v>0</v>
      </c>
      <c r="T285" s="8">
        <f t="shared" si="36"/>
        <v>10</v>
      </c>
      <c r="U285" s="4">
        <f t="shared" si="37"/>
        <v>7.5</v>
      </c>
    </row>
    <row r="286" spans="6:21">
      <c r="F286" s="3">
        <v>43020</v>
      </c>
      <c r="G286" s="3" t="str">
        <f t="shared" si="32"/>
        <v>October</v>
      </c>
      <c r="H286" t="s">
        <v>11</v>
      </c>
      <c r="I286">
        <v>58.2</v>
      </c>
      <c r="J286">
        <v>0.77</v>
      </c>
      <c r="K286" t="str">
        <f t="shared" si="33"/>
        <v>Medium</v>
      </c>
      <c r="L286">
        <v>39</v>
      </c>
      <c r="M286" t="str">
        <f t="shared" si="38"/>
        <v>Medium</v>
      </c>
      <c r="N286" t="str">
        <f t="shared" si="34"/>
        <v>10</v>
      </c>
      <c r="O286" s="4">
        <v>0.3</v>
      </c>
      <c r="P286">
        <v>24</v>
      </c>
      <c r="Q286" s="5">
        <v>8</v>
      </c>
      <c r="R286" s="6">
        <f t="shared" si="39"/>
        <v>7.1999999999999993</v>
      </c>
      <c r="S286" t="str">
        <f t="shared" si="35"/>
        <v>0</v>
      </c>
      <c r="T286" s="8">
        <f t="shared" si="36"/>
        <v>10</v>
      </c>
      <c r="U286" s="4">
        <f t="shared" si="37"/>
        <v>7.1999999999999993</v>
      </c>
    </row>
    <row r="287" spans="6:21">
      <c r="F287" s="3">
        <v>43021</v>
      </c>
      <c r="G287" s="3" t="str">
        <f t="shared" si="32"/>
        <v>October</v>
      </c>
      <c r="H287" t="s">
        <v>12</v>
      </c>
      <c r="I287">
        <v>61.5</v>
      </c>
      <c r="J287">
        <v>0.8</v>
      </c>
      <c r="K287" t="str">
        <f t="shared" si="33"/>
        <v>Medium</v>
      </c>
      <c r="L287">
        <v>28</v>
      </c>
      <c r="M287" t="str">
        <f t="shared" si="38"/>
        <v>Medium</v>
      </c>
      <c r="N287" t="str">
        <f t="shared" si="34"/>
        <v>5</v>
      </c>
      <c r="O287" s="4">
        <v>0.3</v>
      </c>
      <c r="P287">
        <v>25</v>
      </c>
      <c r="Q287" s="5">
        <v>8</v>
      </c>
      <c r="R287" s="6">
        <f t="shared" si="39"/>
        <v>7.5</v>
      </c>
      <c r="S287" t="str">
        <f t="shared" si="35"/>
        <v>0</v>
      </c>
      <c r="T287" s="8">
        <f t="shared" si="36"/>
        <v>5</v>
      </c>
      <c r="U287" s="4">
        <f t="shared" si="37"/>
        <v>7.5</v>
      </c>
    </row>
    <row r="288" spans="6:21">
      <c r="F288" s="3">
        <v>43022</v>
      </c>
      <c r="G288" s="3" t="str">
        <f t="shared" si="32"/>
        <v>October</v>
      </c>
      <c r="H288" t="s">
        <v>13</v>
      </c>
      <c r="I288">
        <v>59.5</v>
      </c>
      <c r="J288">
        <v>0.74</v>
      </c>
      <c r="K288" t="str">
        <f t="shared" si="33"/>
        <v>Medium</v>
      </c>
      <c r="L288">
        <v>28</v>
      </c>
      <c r="M288" t="str">
        <f t="shared" si="38"/>
        <v>Medium</v>
      </c>
      <c r="N288" t="str">
        <f t="shared" si="34"/>
        <v>5</v>
      </c>
      <c r="O288" s="4">
        <v>0.3</v>
      </c>
      <c r="P288">
        <v>25</v>
      </c>
      <c r="Q288" s="5">
        <v>8</v>
      </c>
      <c r="R288" s="6">
        <f t="shared" si="39"/>
        <v>7.5</v>
      </c>
      <c r="S288" t="str">
        <f t="shared" si="35"/>
        <v>0</v>
      </c>
      <c r="T288" s="8">
        <f t="shared" si="36"/>
        <v>5</v>
      </c>
      <c r="U288" s="4">
        <f t="shared" si="37"/>
        <v>7.5</v>
      </c>
    </row>
    <row r="289" spans="6:21">
      <c r="F289" s="3">
        <v>43023</v>
      </c>
      <c r="G289" s="3" t="str">
        <f t="shared" si="32"/>
        <v>October</v>
      </c>
      <c r="H289" t="s">
        <v>7</v>
      </c>
      <c r="I289">
        <v>61.5</v>
      </c>
      <c r="J289">
        <v>0.74</v>
      </c>
      <c r="K289" t="str">
        <f t="shared" si="33"/>
        <v>Medium</v>
      </c>
      <c r="L289">
        <v>36</v>
      </c>
      <c r="M289" t="str">
        <f t="shared" si="38"/>
        <v>Medium</v>
      </c>
      <c r="N289" t="str">
        <f t="shared" si="34"/>
        <v>10</v>
      </c>
      <c r="O289" s="4">
        <v>0.3</v>
      </c>
      <c r="P289">
        <v>25</v>
      </c>
      <c r="Q289" s="5">
        <v>8</v>
      </c>
      <c r="R289" s="6">
        <f t="shared" si="39"/>
        <v>7.5</v>
      </c>
      <c r="S289" t="str">
        <f t="shared" si="35"/>
        <v>0</v>
      </c>
      <c r="T289" s="8">
        <f t="shared" si="36"/>
        <v>10</v>
      </c>
      <c r="U289" s="4">
        <f t="shared" si="37"/>
        <v>7.5</v>
      </c>
    </row>
    <row r="290" spans="6:21">
      <c r="F290" s="3">
        <v>43024</v>
      </c>
      <c r="G290" s="3" t="str">
        <f t="shared" si="32"/>
        <v>October</v>
      </c>
      <c r="H290" t="s">
        <v>8</v>
      </c>
      <c r="I290">
        <v>58.2</v>
      </c>
      <c r="J290">
        <v>0.8</v>
      </c>
      <c r="K290" t="str">
        <f t="shared" si="33"/>
        <v>Medium</v>
      </c>
      <c r="L290">
        <v>28</v>
      </c>
      <c r="M290" t="str">
        <f t="shared" si="38"/>
        <v>Medium</v>
      </c>
      <c r="N290" t="str">
        <f t="shared" si="34"/>
        <v>5</v>
      </c>
      <c r="O290" s="4">
        <v>0.3</v>
      </c>
      <c r="P290">
        <v>24</v>
      </c>
      <c r="Q290" s="5">
        <v>8</v>
      </c>
      <c r="R290" s="6">
        <f t="shared" si="39"/>
        <v>7.1999999999999993</v>
      </c>
      <c r="S290" t="str">
        <f t="shared" si="35"/>
        <v>0</v>
      </c>
      <c r="T290" s="8">
        <f t="shared" si="36"/>
        <v>5</v>
      </c>
      <c r="U290" s="4">
        <f t="shared" si="37"/>
        <v>7.1999999999999993</v>
      </c>
    </row>
    <row r="291" spans="6:21">
      <c r="F291" s="3">
        <v>43025</v>
      </c>
      <c r="G291" s="3" t="str">
        <f t="shared" si="32"/>
        <v>October</v>
      </c>
      <c r="H291" t="s">
        <v>9</v>
      </c>
      <c r="I291">
        <v>58.5</v>
      </c>
      <c r="J291">
        <v>0.77</v>
      </c>
      <c r="K291" t="str">
        <f t="shared" si="33"/>
        <v>Medium</v>
      </c>
      <c r="L291">
        <v>46</v>
      </c>
      <c r="M291" t="str">
        <f t="shared" si="38"/>
        <v>Medium</v>
      </c>
      <c r="N291" t="str">
        <f t="shared" si="34"/>
        <v>10</v>
      </c>
      <c r="O291" s="4">
        <v>0.3</v>
      </c>
      <c r="P291">
        <v>25</v>
      </c>
      <c r="Q291" s="5">
        <v>8</v>
      </c>
      <c r="R291" s="6">
        <f t="shared" si="39"/>
        <v>7.5</v>
      </c>
      <c r="S291" t="str">
        <f t="shared" si="35"/>
        <v>0</v>
      </c>
      <c r="T291" s="8">
        <f t="shared" si="36"/>
        <v>10</v>
      </c>
      <c r="U291" s="4">
        <f t="shared" si="37"/>
        <v>7.5</v>
      </c>
    </row>
    <row r="292" spans="6:21">
      <c r="F292" s="3">
        <v>43026</v>
      </c>
      <c r="G292" s="3" t="str">
        <f t="shared" si="32"/>
        <v>October</v>
      </c>
      <c r="H292" t="s">
        <v>10</v>
      </c>
      <c r="I292">
        <v>62.5</v>
      </c>
      <c r="J292">
        <v>0.77</v>
      </c>
      <c r="K292" t="str">
        <f t="shared" si="33"/>
        <v>Medium</v>
      </c>
      <c r="L292">
        <v>33</v>
      </c>
      <c r="M292" t="str">
        <f t="shared" si="38"/>
        <v>Medium</v>
      </c>
      <c r="N292" t="str">
        <f t="shared" si="34"/>
        <v>5</v>
      </c>
      <c r="O292" s="4">
        <v>0.3</v>
      </c>
      <c r="P292">
        <v>25</v>
      </c>
      <c r="Q292" s="5">
        <v>8</v>
      </c>
      <c r="R292" s="6">
        <f t="shared" si="39"/>
        <v>7.5</v>
      </c>
      <c r="S292" t="str">
        <f t="shared" si="35"/>
        <v>0</v>
      </c>
      <c r="T292" s="8">
        <f t="shared" si="36"/>
        <v>5</v>
      </c>
      <c r="U292" s="4">
        <f t="shared" si="37"/>
        <v>7.5</v>
      </c>
    </row>
    <row r="293" spans="6:21">
      <c r="F293" s="3">
        <v>43027</v>
      </c>
      <c r="G293" s="3" t="str">
        <f t="shared" si="32"/>
        <v>October</v>
      </c>
      <c r="H293" t="s">
        <v>11</v>
      </c>
      <c r="I293">
        <v>60.5</v>
      </c>
      <c r="J293">
        <v>0.8</v>
      </c>
      <c r="K293" t="str">
        <f t="shared" si="33"/>
        <v>Medium</v>
      </c>
      <c r="L293">
        <v>41</v>
      </c>
      <c r="M293" t="str">
        <f t="shared" si="38"/>
        <v>Medium</v>
      </c>
      <c r="N293" t="str">
        <f t="shared" si="34"/>
        <v>10</v>
      </c>
      <c r="O293" s="4">
        <v>0.3</v>
      </c>
      <c r="P293">
        <v>25</v>
      </c>
      <c r="Q293" s="5">
        <v>8</v>
      </c>
      <c r="R293" s="6">
        <f t="shared" si="39"/>
        <v>7.5</v>
      </c>
      <c r="S293" t="str">
        <f t="shared" si="35"/>
        <v>0</v>
      </c>
      <c r="T293" s="8">
        <f t="shared" si="36"/>
        <v>10</v>
      </c>
      <c r="U293" s="4">
        <f t="shared" si="37"/>
        <v>7.5</v>
      </c>
    </row>
    <row r="294" spans="6:21">
      <c r="F294" s="3">
        <v>43028</v>
      </c>
      <c r="G294" s="3" t="str">
        <f t="shared" si="32"/>
        <v>October</v>
      </c>
      <c r="H294" t="s">
        <v>12</v>
      </c>
      <c r="I294">
        <v>60.2</v>
      </c>
      <c r="J294">
        <v>0.8</v>
      </c>
      <c r="K294" t="str">
        <f t="shared" si="33"/>
        <v>Medium</v>
      </c>
      <c r="L294">
        <v>50</v>
      </c>
      <c r="M294" t="str">
        <f t="shared" si="38"/>
        <v>Medium</v>
      </c>
      <c r="N294" t="str">
        <f t="shared" si="34"/>
        <v>10</v>
      </c>
      <c r="O294" s="4">
        <v>0.3</v>
      </c>
      <c r="P294">
        <v>24</v>
      </c>
      <c r="Q294" s="5">
        <v>8</v>
      </c>
      <c r="R294" s="6">
        <f t="shared" si="39"/>
        <v>7.1999999999999993</v>
      </c>
      <c r="S294" t="str">
        <f t="shared" si="35"/>
        <v>0</v>
      </c>
      <c r="T294" s="8">
        <f t="shared" si="36"/>
        <v>10</v>
      </c>
      <c r="U294" s="4">
        <f t="shared" si="37"/>
        <v>7.1999999999999993</v>
      </c>
    </row>
    <row r="295" spans="6:21">
      <c r="F295" s="3">
        <v>43029</v>
      </c>
      <c r="G295" s="3" t="str">
        <f t="shared" si="32"/>
        <v>October</v>
      </c>
      <c r="H295" t="s">
        <v>13</v>
      </c>
      <c r="I295">
        <v>56.2</v>
      </c>
      <c r="J295">
        <v>0.83</v>
      </c>
      <c r="K295" t="str">
        <f t="shared" si="33"/>
        <v>Medium</v>
      </c>
      <c r="L295">
        <v>28</v>
      </c>
      <c r="M295" t="str">
        <f t="shared" si="38"/>
        <v>Medium</v>
      </c>
      <c r="N295" t="str">
        <f t="shared" si="34"/>
        <v>5</v>
      </c>
      <c r="O295" s="4">
        <v>0.3</v>
      </c>
      <c r="P295">
        <v>24</v>
      </c>
      <c r="Q295" s="5">
        <v>8</v>
      </c>
      <c r="R295" s="6">
        <f t="shared" si="39"/>
        <v>7.1999999999999993</v>
      </c>
      <c r="S295" t="str">
        <f t="shared" si="35"/>
        <v>0</v>
      </c>
      <c r="T295" s="8">
        <f t="shared" si="36"/>
        <v>5</v>
      </c>
      <c r="U295" s="4">
        <f t="shared" si="37"/>
        <v>7.1999999999999993</v>
      </c>
    </row>
    <row r="296" spans="6:21">
      <c r="F296" s="3">
        <v>43030</v>
      </c>
      <c r="G296" s="3" t="str">
        <f t="shared" si="32"/>
        <v>October</v>
      </c>
      <c r="H296" t="s">
        <v>7</v>
      </c>
      <c r="I296">
        <v>57.5</v>
      </c>
      <c r="J296">
        <v>0.77</v>
      </c>
      <c r="K296" t="str">
        <f t="shared" si="33"/>
        <v>Medium</v>
      </c>
      <c r="L296">
        <v>35</v>
      </c>
      <c r="M296" t="str">
        <f t="shared" si="38"/>
        <v>Medium</v>
      </c>
      <c r="N296" t="str">
        <f t="shared" si="34"/>
        <v>5</v>
      </c>
      <c r="O296" s="4">
        <v>0.3</v>
      </c>
      <c r="P296">
        <v>25</v>
      </c>
      <c r="Q296" s="5">
        <v>8</v>
      </c>
      <c r="R296" s="6">
        <f t="shared" si="39"/>
        <v>7.5</v>
      </c>
      <c r="S296" t="str">
        <f t="shared" si="35"/>
        <v>0</v>
      </c>
      <c r="T296" s="8">
        <f t="shared" si="36"/>
        <v>5</v>
      </c>
      <c r="U296" s="4">
        <f t="shared" si="37"/>
        <v>7.5</v>
      </c>
    </row>
    <row r="297" spans="6:21">
      <c r="F297" s="3">
        <v>43031</v>
      </c>
      <c r="G297" s="3" t="str">
        <f t="shared" si="32"/>
        <v>October</v>
      </c>
      <c r="H297" t="s">
        <v>8</v>
      </c>
      <c r="I297">
        <v>58.5</v>
      </c>
      <c r="J297">
        <v>0.8</v>
      </c>
      <c r="K297" t="str">
        <f t="shared" si="33"/>
        <v>Medium</v>
      </c>
      <c r="L297">
        <v>50</v>
      </c>
      <c r="M297" t="str">
        <f t="shared" si="38"/>
        <v>Medium</v>
      </c>
      <c r="N297" t="str">
        <f t="shared" si="34"/>
        <v>10</v>
      </c>
      <c r="O297" s="4">
        <v>0.3</v>
      </c>
      <c r="P297">
        <v>25</v>
      </c>
      <c r="Q297" s="5">
        <v>8</v>
      </c>
      <c r="R297" s="6">
        <f t="shared" si="39"/>
        <v>7.5</v>
      </c>
      <c r="S297" t="str">
        <f t="shared" si="35"/>
        <v>0</v>
      </c>
      <c r="T297" s="8">
        <f t="shared" si="36"/>
        <v>10</v>
      </c>
      <c r="U297" s="4">
        <f t="shared" si="37"/>
        <v>7.5</v>
      </c>
    </row>
    <row r="298" spans="6:21">
      <c r="F298" s="3">
        <v>43032</v>
      </c>
      <c r="G298" s="3" t="str">
        <f t="shared" si="32"/>
        <v>October</v>
      </c>
      <c r="H298" t="s">
        <v>9</v>
      </c>
      <c r="I298">
        <v>61.5</v>
      </c>
      <c r="J298">
        <v>0.74</v>
      </c>
      <c r="K298" t="str">
        <f t="shared" si="33"/>
        <v>Medium</v>
      </c>
      <c r="L298">
        <v>48</v>
      </c>
      <c r="M298" t="str">
        <f t="shared" si="38"/>
        <v>Medium</v>
      </c>
      <c r="N298" t="str">
        <f t="shared" si="34"/>
        <v>10</v>
      </c>
      <c r="O298" s="4">
        <v>0.3</v>
      </c>
      <c r="P298">
        <v>25</v>
      </c>
      <c r="Q298" s="5">
        <v>8</v>
      </c>
      <c r="R298" s="6">
        <f t="shared" si="39"/>
        <v>7.5</v>
      </c>
      <c r="S298" t="str">
        <f t="shared" si="35"/>
        <v>0</v>
      </c>
      <c r="T298" s="8">
        <f t="shared" si="36"/>
        <v>10</v>
      </c>
      <c r="U298" s="4">
        <f t="shared" si="37"/>
        <v>7.5</v>
      </c>
    </row>
    <row r="299" spans="6:21">
      <c r="F299" s="3">
        <v>43033</v>
      </c>
      <c r="G299" s="3" t="str">
        <f t="shared" si="32"/>
        <v>October</v>
      </c>
      <c r="H299" t="s">
        <v>10</v>
      </c>
      <c r="I299">
        <v>61.2</v>
      </c>
      <c r="J299">
        <v>0.8</v>
      </c>
      <c r="K299" t="str">
        <f t="shared" si="33"/>
        <v>Medium</v>
      </c>
      <c r="L299">
        <v>44</v>
      </c>
      <c r="M299" t="str">
        <f t="shared" si="38"/>
        <v>Medium</v>
      </c>
      <c r="N299" t="str">
        <f t="shared" si="34"/>
        <v>10</v>
      </c>
      <c r="O299" s="4">
        <v>0.3</v>
      </c>
      <c r="P299">
        <v>24</v>
      </c>
      <c r="Q299" s="5">
        <v>8</v>
      </c>
      <c r="R299" s="6">
        <f t="shared" si="39"/>
        <v>7.1999999999999993</v>
      </c>
      <c r="S299" t="str">
        <f t="shared" si="35"/>
        <v>0</v>
      </c>
      <c r="T299" s="8">
        <f t="shared" si="36"/>
        <v>10</v>
      </c>
      <c r="U299" s="4">
        <f t="shared" si="37"/>
        <v>7.1999999999999993</v>
      </c>
    </row>
    <row r="300" spans="6:21">
      <c r="F300" s="3">
        <v>43034</v>
      </c>
      <c r="G300" s="3" t="str">
        <f t="shared" si="32"/>
        <v>October</v>
      </c>
      <c r="H300" t="s">
        <v>11</v>
      </c>
      <c r="I300">
        <v>54.2</v>
      </c>
      <c r="J300">
        <v>0.77</v>
      </c>
      <c r="K300" t="str">
        <f t="shared" si="33"/>
        <v>Medium</v>
      </c>
      <c r="L300">
        <v>47</v>
      </c>
      <c r="M300" t="str">
        <f t="shared" si="38"/>
        <v>Medium</v>
      </c>
      <c r="N300" t="str">
        <f t="shared" si="34"/>
        <v>10</v>
      </c>
      <c r="O300" s="4">
        <v>0.3</v>
      </c>
      <c r="P300">
        <v>24</v>
      </c>
      <c r="Q300" s="5">
        <v>8</v>
      </c>
      <c r="R300" s="6">
        <f t="shared" si="39"/>
        <v>7.1999999999999993</v>
      </c>
      <c r="S300" t="str">
        <f t="shared" si="35"/>
        <v>0</v>
      </c>
      <c r="T300" s="8">
        <f t="shared" si="36"/>
        <v>10</v>
      </c>
      <c r="U300" s="4">
        <f t="shared" si="37"/>
        <v>7.1999999999999993</v>
      </c>
    </row>
    <row r="301" spans="6:21">
      <c r="F301" s="3">
        <v>43035</v>
      </c>
      <c r="G301" s="3" t="str">
        <f t="shared" si="32"/>
        <v>October</v>
      </c>
      <c r="H301" t="s">
        <v>12</v>
      </c>
      <c r="I301">
        <v>62.8</v>
      </c>
      <c r="J301">
        <v>0.71</v>
      </c>
      <c r="K301" t="str">
        <f t="shared" si="33"/>
        <v>Medium</v>
      </c>
      <c r="L301">
        <v>52</v>
      </c>
      <c r="M301" t="str">
        <f t="shared" si="38"/>
        <v>High</v>
      </c>
      <c r="N301" t="str">
        <f t="shared" si="34"/>
        <v>10</v>
      </c>
      <c r="O301" s="4">
        <v>0.3</v>
      </c>
      <c r="P301">
        <v>26</v>
      </c>
      <c r="Q301" s="5">
        <v>8</v>
      </c>
      <c r="R301" s="6">
        <f t="shared" si="39"/>
        <v>7.8</v>
      </c>
      <c r="S301" t="str">
        <f t="shared" si="35"/>
        <v>0</v>
      </c>
      <c r="T301" s="8">
        <f t="shared" si="36"/>
        <v>10</v>
      </c>
      <c r="U301" s="4">
        <f t="shared" si="37"/>
        <v>7.8</v>
      </c>
    </row>
    <row r="302" spans="6:21">
      <c r="F302" s="3">
        <v>43036</v>
      </c>
      <c r="G302" s="3" t="str">
        <f t="shared" si="32"/>
        <v>October</v>
      </c>
      <c r="H302" t="s">
        <v>13</v>
      </c>
      <c r="I302">
        <v>57.5</v>
      </c>
      <c r="J302">
        <v>0.77</v>
      </c>
      <c r="K302" t="str">
        <f t="shared" si="33"/>
        <v>Medium</v>
      </c>
      <c r="L302">
        <v>28</v>
      </c>
      <c r="M302" t="str">
        <f t="shared" si="38"/>
        <v>Medium</v>
      </c>
      <c r="N302" t="str">
        <f t="shared" si="34"/>
        <v>5</v>
      </c>
      <c r="O302" s="4">
        <v>0.3</v>
      </c>
      <c r="P302">
        <v>25</v>
      </c>
      <c r="Q302" s="5">
        <v>8</v>
      </c>
      <c r="R302" s="6">
        <f t="shared" si="39"/>
        <v>7.5</v>
      </c>
      <c r="S302" t="str">
        <f t="shared" si="35"/>
        <v>0</v>
      </c>
      <c r="T302" s="8">
        <f t="shared" si="36"/>
        <v>5</v>
      </c>
      <c r="U302" s="4">
        <f t="shared" si="37"/>
        <v>7.5</v>
      </c>
    </row>
    <row r="303" spans="6:21">
      <c r="F303" s="3">
        <v>43037</v>
      </c>
      <c r="G303" s="3" t="str">
        <f t="shared" si="32"/>
        <v>October</v>
      </c>
      <c r="H303" t="s">
        <v>7</v>
      </c>
      <c r="I303">
        <v>61.5</v>
      </c>
      <c r="J303">
        <v>0.8</v>
      </c>
      <c r="K303" t="str">
        <f t="shared" si="33"/>
        <v>Medium</v>
      </c>
      <c r="L303">
        <v>34</v>
      </c>
      <c r="M303" t="str">
        <f t="shared" si="38"/>
        <v>Medium</v>
      </c>
      <c r="N303" t="str">
        <f t="shared" si="34"/>
        <v>5</v>
      </c>
      <c r="O303" s="4">
        <v>0.3</v>
      </c>
      <c r="P303">
        <v>25</v>
      </c>
      <c r="Q303" s="5">
        <v>8</v>
      </c>
      <c r="R303" s="6">
        <f t="shared" si="39"/>
        <v>7.5</v>
      </c>
      <c r="S303" t="str">
        <f t="shared" si="35"/>
        <v>0</v>
      </c>
      <c r="T303" s="8">
        <f t="shared" si="36"/>
        <v>5</v>
      </c>
      <c r="U303" s="4">
        <f t="shared" si="37"/>
        <v>7.5</v>
      </c>
    </row>
    <row r="304" spans="6:21">
      <c r="F304" s="3">
        <v>43038</v>
      </c>
      <c r="G304" s="3" t="str">
        <f t="shared" si="32"/>
        <v>October</v>
      </c>
      <c r="H304" t="s">
        <v>8</v>
      </c>
      <c r="I304">
        <v>58.2</v>
      </c>
      <c r="J304">
        <v>0.77</v>
      </c>
      <c r="K304" t="str">
        <f t="shared" si="33"/>
        <v>Medium</v>
      </c>
      <c r="L304">
        <v>35</v>
      </c>
      <c r="M304" t="str">
        <f t="shared" si="38"/>
        <v>Medium</v>
      </c>
      <c r="N304" t="str">
        <f t="shared" si="34"/>
        <v>5</v>
      </c>
      <c r="O304" s="4">
        <v>0.3</v>
      </c>
      <c r="P304">
        <v>24</v>
      </c>
      <c r="Q304" s="5">
        <v>8</v>
      </c>
      <c r="R304" s="6">
        <f t="shared" si="39"/>
        <v>7.1999999999999993</v>
      </c>
      <c r="S304" t="str">
        <f t="shared" si="35"/>
        <v>0</v>
      </c>
      <c r="T304" s="8">
        <f t="shared" si="36"/>
        <v>5</v>
      </c>
      <c r="U304" s="4">
        <f t="shared" si="37"/>
        <v>7.1999999999999993</v>
      </c>
    </row>
    <row r="305" spans="6:21">
      <c r="F305" s="3">
        <v>43039</v>
      </c>
      <c r="G305" s="3" t="str">
        <f t="shared" si="32"/>
        <v>October</v>
      </c>
      <c r="H305" t="s">
        <v>9</v>
      </c>
      <c r="I305">
        <v>54.2</v>
      </c>
      <c r="J305">
        <v>0.77</v>
      </c>
      <c r="K305" t="str">
        <f t="shared" si="33"/>
        <v>Medium</v>
      </c>
      <c r="L305">
        <v>38</v>
      </c>
      <c r="M305" t="str">
        <f t="shared" si="38"/>
        <v>Medium</v>
      </c>
      <c r="N305" t="str">
        <f t="shared" si="34"/>
        <v>10</v>
      </c>
      <c r="O305" s="4">
        <v>0.3</v>
      </c>
      <c r="P305">
        <v>24</v>
      </c>
      <c r="Q305" s="5">
        <v>8</v>
      </c>
      <c r="R305" s="6">
        <f t="shared" si="39"/>
        <v>7.1999999999999993</v>
      </c>
      <c r="S305" t="str">
        <f t="shared" si="35"/>
        <v>0</v>
      </c>
      <c r="T305" s="8">
        <f t="shared" si="36"/>
        <v>10</v>
      </c>
      <c r="U305" s="4">
        <f t="shared" si="37"/>
        <v>7.1999999999999993</v>
      </c>
    </row>
    <row r="306" spans="6:21">
      <c r="F306" s="3">
        <v>43040</v>
      </c>
      <c r="G306" s="3" t="str">
        <f t="shared" si="32"/>
        <v>November</v>
      </c>
      <c r="H306" t="s">
        <v>10</v>
      </c>
      <c r="I306">
        <v>51.9</v>
      </c>
      <c r="J306">
        <v>0.83</v>
      </c>
      <c r="K306" t="str">
        <f t="shared" si="33"/>
        <v>Medium</v>
      </c>
      <c r="L306">
        <v>43</v>
      </c>
      <c r="M306" t="str">
        <f t="shared" si="38"/>
        <v>Medium</v>
      </c>
      <c r="N306" t="str">
        <f t="shared" si="34"/>
        <v>10</v>
      </c>
      <c r="O306" s="4">
        <v>0.3</v>
      </c>
      <c r="P306">
        <v>23</v>
      </c>
      <c r="Q306" s="5">
        <v>8</v>
      </c>
      <c r="R306" s="6">
        <f t="shared" si="39"/>
        <v>6.8999999999999995</v>
      </c>
      <c r="S306" t="str">
        <f t="shared" si="35"/>
        <v>0</v>
      </c>
      <c r="T306" s="8">
        <f t="shared" si="36"/>
        <v>10</v>
      </c>
      <c r="U306" s="4">
        <f t="shared" si="37"/>
        <v>6.8999999999999995</v>
      </c>
    </row>
    <row r="307" spans="6:21">
      <c r="F307" s="3">
        <v>43041</v>
      </c>
      <c r="G307" s="3" t="str">
        <f t="shared" si="32"/>
        <v>November</v>
      </c>
      <c r="H307" t="s">
        <v>11</v>
      </c>
      <c r="I307">
        <v>53.6</v>
      </c>
      <c r="J307">
        <v>0.91</v>
      </c>
      <c r="K307" t="str">
        <f t="shared" si="33"/>
        <v>Medium</v>
      </c>
      <c r="L307">
        <v>46</v>
      </c>
      <c r="M307" t="str">
        <f t="shared" si="38"/>
        <v>Medium</v>
      </c>
      <c r="N307" t="str">
        <f t="shared" si="34"/>
        <v>10</v>
      </c>
      <c r="O307" s="4">
        <v>0.3</v>
      </c>
      <c r="P307">
        <v>22</v>
      </c>
      <c r="Q307" s="5">
        <v>8</v>
      </c>
      <c r="R307" s="6">
        <f t="shared" si="39"/>
        <v>6.6</v>
      </c>
      <c r="S307" t="str">
        <f t="shared" si="35"/>
        <v>0</v>
      </c>
      <c r="T307" s="8">
        <f t="shared" si="36"/>
        <v>10</v>
      </c>
      <c r="U307" s="4">
        <f t="shared" si="37"/>
        <v>6.6</v>
      </c>
    </row>
    <row r="308" spans="6:21">
      <c r="F308" s="3">
        <v>43042</v>
      </c>
      <c r="G308" s="3" t="str">
        <f t="shared" si="32"/>
        <v>November</v>
      </c>
      <c r="H308" t="s">
        <v>12</v>
      </c>
      <c r="I308">
        <v>51.3</v>
      </c>
      <c r="J308">
        <v>0.87</v>
      </c>
      <c r="K308" t="str">
        <f t="shared" si="33"/>
        <v>Medium</v>
      </c>
      <c r="L308">
        <v>38</v>
      </c>
      <c r="M308" t="str">
        <f t="shared" si="38"/>
        <v>Medium</v>
      </c>
      <c r="N308" t="str">
        <f t="shared" si="34"/>
        <v>10</v>
      </c>
      <c r="O308" s="4">
        <v>0.3</v>
      </c>
      <c r="P308">
        <v>21</v>
      </c>
      <c r="Q308" s="5">
        <v>8</v>
      </c>
      <c r="R308" s="6">
        <f t="shared" si="39"/>
        <v>6.3</v>
      </c>
      <c r="S308" t="str">
        <f t="shared" si="35"/>
        <v>0</v>
      </c>
      <c r="T308" s="8">
        <f t="shared" si="36"/>
        <v>10</v>
      </c>
      <c r="U308" s="4">
        <f t="shared" si="37"/>
        <v>6.3</v>
      </c>
    </row>
    <row r="309" spans="6:21">
      <c r="F309" s="3">
        <v>43043</v>
      </c>
      <c r="G309" s="3" t="str">
        <f t="shared" si="32"/>
        <v>November</v>
      </c>
      <c r="H309" t="s">
        <v>13</v>
      </c>
      <c r="I309">
        <v>48.7</v>
      </c>
      <c r="J309">
        <v>0.95</v>
      </c>
      <c r="K309" t="str">
        <f t="shared" si="33"/>
        <v>Medium</v>
      </c>
      <c r="L309">
        <v>39</v>
      </c>
      <c r="M309" t="str">
        <f t="shared" si="38"/>
        <v>Medium</v>
      </c>
      <c r="N309" t="str">
        <f t="shared" si="34"/>
        <v>10</v>
      </c>
      <c r="O309" s="4">
        <v>0.3</v>
      </c>
      <c r="P309">
        <v>19</v>
      </c>
      <c r="Q309" s="5">
        <v>8</v>
      </c>
      <c r="R309" s="6">
        <f t="shared" si="39"/>
        <v>5.7</v>
      </c>
      <c r="S309" t="str">
        <f t="shared" si="35"/>
        <v>0</v>
      </c>
      <c r="T309" s="8">
        <f t="shared" si="36"/>
        <v>10</v>
      </c>
      <c r="U309" s="4">
        <f t="shared" si="37"/>
        <v>5.7</v>
      </c>
    </row>
    <row r="310" spans="6:21">
      <c r="F310" s="3">
        <v>43044</v>
      </c>
      <c r="G310" s="3" t="str">
        <f t="shared" si="32"/>
        <v>November</v>
      </c>
      <c r="H310" t="s">
        <v>7</v>
      </c>
      <c r="I310">
        <v>55.9</v>
      </c>
      <c r="J310">
        <v>0.87</v>
      </c>
      <c r="K310" t="str">
        <f t="shared" si="33"/>
        <v>Medium</v>
      </c>
      <c r="L310">
        <v>45</v>
      </c>
      <c r="M310" t="str">
        <f t="shared" si="38"/>
        <v>Medium</v>
      </c>
      <c r="N310" t="str">
        <f t="shared" si="34"/>
        <v>10</v>
      </c>
      <c r="O310" s="4">
        <v>0.3</v>
      </c>
      <c r="P310">
        <v>23</v>
      </c>
      <c r="Q310" s="5">
        <v>8</v>
      </c>
      <c r="R310" s="6">
        <f t="shared" si="39"/>
        <v>6.8999999999999995</v>
      </c>
      <c r="S310" t="str">
        <f t="shared" si="35"/>
        <v>0</v>
      </c>
      <c r="T310" s="8">
        <f t="shared" si="36"/>
        <v>10</v>
      </c>
      <c r="U310" s="4">
        <f t="shared" si="37"/>
        <v>6.8999999999999995</v>
      </c>
    </row>
    <row r="311" spans="6:21">
      <c r="F311" s="3">
        <v>43045</v>
      </c>
      <c r="G311" s="3" t="str">
        <f t="shared" si="32"/>
        <v>November</v>
      </c>
      <c r="H311" t="s">
        <v>8</v>
      </c>
      <c r="I311">
        <v>51.6</v>
      </c>
      <c r="J311">
        <v>0.91</v>
      </c>
      <c r="K311" t="str">
        <f t="shared" si="33"/>
        <v>Medium</v>
      </c>
      <c r="L311">
        <v>28</v>
      </c>
      <c r="M311" t="str">
        <f t="shared" si="38"/>
        <v>Medium</v>
      </c>
      <c r="N311" t="str">
        <f t="shared" si="34"/>
        <v>5</v>
      </c>
      <c r="O311" s="4">
        <v>0.3</v>
      </c>
      <c r="P311">
        <v>22</v>
      </c>
      <c r="Q311" s="5">
        <v>8</v>
      </c>
      <c r="R311" s="6">
        <f t="shared" si="39"/>
        <v>6.6</v>
      </c>
      <c r="S311" t="str">
        <f t="shared" si="35"/>
        <v>0</v>
      </c>
      <c r="T311" s="8">
        <f t="shared" si="36"/>
        <v>5</v>
      </c>
      <c r="U311" s="4">
        <f t="shared" si="37"/>
        <v>6.6</v>
      </c>
    </row>
    <row r="312" spans="6:21">
      <c r="F312" s="3">
        <v>43046</v>
      </c>
      <c r="G312" s="3" t="str">
        <f t="shared" si="32"/>
        <v>November</v>
      </c>
      <c r="H312" t="s">
        <v>9</v>
      </c>
      <c r="I312">
        <v>52.3</v>
      </c>
      <c r="J312">
        <v>0.91</v>
      </c>
      <c r="K312" t="str">
        <f t="shared" si="33"/>
        <v>Medium</v>
      </c>
      <c r="L312">
        <v>34</v>
      </c>
      <c r="M312" t="str">
        <f t="shared" si="38"/>
        <v>Medium</v>
      </c>
      <c r="N312" t="str">
        <f t="shared" si="34"/>
        <v>5</v>
      </c>
      <c r="O312" s="4">
        <v>0.3</v>
      </c>
      <c r="P312">
        <v>21</v>
      </c>
      <c r="Q312" s="5">
        <v>8</v>
      </c>
      <c r="R312" s="6">
        <f t="shared" si="39"/>
        <v>6.3</v>
      </c>
      <c r="S312" t="str">
        <f t="shared" si="35"/>
        <v>0</v>
      </c>
      <c r="T312" s="8">
        <f t="shared" si="36"/>
        <v>5</v>
      </c>
      <c r="U312" s="4">
        <f t="shared" si="37"/>
        <v>6.3</v>
      </c>
    </row>
    <row r="313" spans="6:21">
      <c r="F313" s="3">
        <v>43047</v>
      </c>
      <c r="G313" s="3" t="str">
        <f t="shared" si="32"/>
        <v>November</v>
      </c>
      <c r="H313" t="s">
        <v>10</v>
      </c>
      <c r="I313">
        <v>44.7</v>
      </c>
      <c r="J313">
        <v>0.95</v>
      </c>
      <c r="K313" t="str">
        <f t="shared" si="33"/>
        <v>Medium</v>
      </c>
      <c r="L313">
        <v>37</v>
      </c>
      <c r="M313" t="str">
        <f t="shared" si="38"/>
        <v>Medium</v>
      </c>
      <c r="N313" t="str">
        <f t="shared" si="34"/>
        <v>10</v>
      </c>
      <c r="O313" s="4">
        <v>0.3</v>
      </c>
      <c r="P313">
        <v>19</v>
      </c>
      <c r="Q313" s="5">
        <v>8</v>
      </c>
      <c r="R313" s="6">
        <f t="shared" si="39"/>
        <v>5.7</v>
      </c>
      <c r="S313" t="str">
        <f t="shared" si="35"/>
        <v>0</v>
      </c>
      <c r="T313" s="8">
        <f t="shared" si="36"/>
        <v>10</v>
      </c>
      <c r="U313" s="4">
        <f t="shared" si="37"/>
        <v>5.7</v>
      </c>
    </row>
    <row r="314" spans="6:21">
      <c r="F314" s="3">
        <v>43048</v>
      </c>
      <c r="G314" s="3" t="str">
        <f t="shared" si="32"/>
        <v>November</v>
      </c>
      <c r="H314" t="s">
        <v>11</v>
      </c>
      <c r="I314">
        <v>53.9</v>
      </c>
      <c r="J314">
        <v>0.83</v>
      </c>
      <c r="K314" t="str">
        <f t="shared" si="33"/>
        <v>Medium</v>
      </c>
      <c r="L314">
        <v>33</v>
      </c>
      <c r="M314" t="str">
        <f t="shared" si="38"/>
        <v>Medium</v>
      </c>
      <c r="N314" t="str">
        <f t="shared" si="34"/>
        <v>5</v>
      </c>
      <c r="O314" s="4">
        <v>0.3</v>
      </c>
      <c r="P314">
        <v>23</v>
      </c>
      <c r="Q314" s="5">
        <v>8</v>
      </c>
      <c r="R314" s="6">
        <f t="shared" si="39"/>
        <v>6.8999999999999995</v>
      </c>
      <c r="S314" t="str">
        <f t="shared" si="35"/>
        <v>0</v>
      </c>
      <c r="T314" s="8">
        <f t="shared" si="36"/>
        <v>5</v>
      </c>
      <c r="U314" s="4">
        <f t="shared" si="37"/>
        <v>6.8999999999999995</v>
      </c>
    </row>
    <row r="315" spans="6:21">
      <c r="F315" s="3">
        <v>43049</v>
      </c>
      <c r="G315" s="3" t="str">
        <f t="shared" si="32"/>
        <v>November</v>
      </c>
      <c r="H315" t="s">
        <v>12</v>
      </c>
      <c r="I315">
        <v>54.6</v>
      </c>
      <c r="J315">
        <v>0.87</v>
      </c>
      <c r="K315" t="str">
        <f t="shared" si="33"/>
        <v>Medium</v>
      </c>
      <c r="L315">
        <v>28</v>
      </c>
      <c r="M315" t="str">
        <f t="shared" si="38"/>
        <v>Medium</v>
      </c>
      <c r="N315" t="str">
        <f t="shared" si="34"/>
        <v>5</v>
      </c>
      <c r="O315" s="4">
        <v>0.3</v>
      </c>
      <c r="P315">
        <v>22</v>
      </c>
      <c r="Q315" s="5">
        <v>8</v>
      </c>
      <c r="R315" s="6">
        <f t="shared" si="39"/>
        <v>6.6</v>
      </c>
      <c r="S315" t="str">
        <f t="shared" si="35"/>
        <v>0</v>
      </c>
      <c r="T315" s="8">
        <f t="shared" si="36"/>
        <v>5</v>
      </c>
      <c r="U315" s="4">
        <f t="shared" si="37"/>
        <v>6.6</v>
      </c>
    </row>
    <row r="316" spans="6:21">
      <c r="F316" s="3">
        <v>43050</v>
      </c>
      <c r="G316" s="3" t="str">
        <f t="shared" si="32"/>
        <v>November</v>
      </c>
      <c r="H316" t="s">
        <v>13</v>
      </c>
      <c r="I316">
        <v>47.3</v>
      </c>
      <c r="J316">
        <v>0.91</v>
      </c>
      <c r="K316" t="str">
        <f t="shared" si="33"/>
        <v>Medium</v>
      </c>
      <c r="L316">
        <v>33</v>
      </c>
      <c r="M316" t="str">
        <f t="shared" si="38"/>
        <v>Medium</v>
      </c>
      <c r="N316" t="str">
        <f t="shared" si="34"/>
        <v>5</v>
      </c>
      <c r="O316" s="4">
        <v>0.3</v>
      </c>
      <c r="P316">
        <v>21</v>
      </c>
      <c r="Q316" s="5">
        <v>8</v>
      </c>
      <c r="R316" s="6">
        <f t="shared" si="39"/>
        <v>6.3</v>
      </c>
      <c r="S316" t="str">
        <f t="shared" si="35"/>
        <v>0</v>
      </c>
      <c r="T316" s="8">
        <f t="shared" si="36"/>
        <v>5</v>
      </c>
      <c r="U316" s="4">
        <f t="shared" si="37"/>
        <v>6.3</v>
      </c>
    </row>
    <row r="317" spans="6:21">
      <c r="F317" s="3">
        <v>43051</v>
      </c>
      <c r="G317" s="3" t="str">
        <f t="shared" si="32"/>
        <v>November</v>
      </c>
      <c r="H317" t="s">
        <v>7</v>
      </c>
      <c r="I317">
        <v>49.7</v>
      </c>
      <c r="J317">
        <v>1.05</v>
      </c>
      <c r="K317" t="str">
        <f t="shared" si="33"/>
        <v>Heavy</v>
      </c>
      <c r="L317">
        <v>38</v>
      </c>
      <c r="M317" t="str">
        <f t="shared" si="38"/>
        <v>Medium</v>
      </c>
      <c r="N317" t="str">
        <f t="shared" si="34"/>
        <v>10</v>
      </c>
      <c r="O317" s="4">
        <v>0.3</v>
      </c>
      <c r="P317">
        <v>19</v>
      </c>
      <c r="Q317" s="5">
        <v>8</v>
      </c>
      <c r="R317" s="6">
        <f t="shared" si="39"/>
        <v>5.7</v>
      </c>
      <c r="S317" t="str">
        <f t="shared" si="35"/>
        <v>0</v>
      </c>
      <c r="T317" s="8">
        <f t="shared" si="36"/>
        <v>10</v>
      </c>
      <c r="U317" s="4">
        <f t="shared" si="37"/>
        <v>5.7</v>
      </c>
    </row>
    <row r="318" spans="6:21">
      <c r="F318" s="3">
        <v>43052</v>
      </c>
      <c r="G318" s="3" t="str">
        <f t="shared" si="32"/>
        <v>November</v>
      </c>
      <c r="H318" t="s">
        <v>8</v>
      </c>
      <c r="I318">
        <v>44.7</v>
      </c>
      <c r="J318">
        <v>1.05</v>
      </c>
      <c r="K318" t="str">
        <f t="shared" si="33"/>
        <v>Heavy</v>
      </c>
      <c r="L318">
        <v>26</v>
      </c>
      <c r="M318" t="str">
        <f t="shared" si="38"/>
        <v>Medium</v>
      </c>
      <c r="N318" t="str">
        <f t="shared" si="34"/>
        <v>5</v>
      </c>
      <c r="O318" s="4">
        <v>0.3</v>
      </c>
      <c r="P318">
        <v>19</v>
      </c>
      <c r="Q318" s="5">
        <v>8</v>
      </c>
      <c r="R318" s="6">
        <f t="shared" si="39"/>
        <v>5.7</v>
      </c>
      <c r="S318" t="str">
        <f t="shared" si="35"/>
        <v>0</v>
      </c>
      <c r="T318" s="8">
        <f t="shared" si="36"/>
        <v>5</v>
      </c>
      <c r="U318" s="4">
        <f t="shared" si="37"/>
        <v>5.7</v>
      </c>
    </row>
    <row r="319" spans="6:21">
      <c r="F319" s="3">
        <v>43053</v>
      </c>
      <c r="G319" s="3" t="str">
        <f t="shared" si="32"/>
        <v>November</v>
      </c>
      <c r="H319" t="s">
        <v>9</v>
      </c>
      <c r="I319">
        <v>55.9</v>
      </c>
      <c r="J319">
        <v>0.8</v>
      </c>
      <c r="K319" t="str">
        <f t="shared" si="33"/>
        <v>Medium</v>
      </c>
      <c r="L319">
        <v>28</v>
      </c>
      <c r="M319" t="str">
        <f t="shared" si="38"/>
        <v>Medium</v>
      </c>
      <c r="N319" t="str">
        <f t="shared" si="34"/>
        <v>5</v>
      </c>
      <c r="O319" s="4">
        <v>0.3</v>
      </c>
      <c r="P319">
        <v>23</v>
      </c>
      <c r="Q319" s="5">
        <v>8</v>
      </c>
      <c r="R319" s="6">
        <f t="shared" si="39"/>
        <v>6.8999999999999995</v>
      </c>
      <c r="S319" t="str">
        <f t="shared" si="35"/>
        <v>0</v>
      </c>
      <c r="T319" s="8">
        <f t="shared" si="36"/>
        <v>5</v>
      </c>
      <c r="U319" s="4">
        <f t="shared" si="37"/>
        <v>6.8999999999999995</v>
      </c>
    </row>
    <row r="320" spans="6:21">
      <c r="F320" s="3">
        <v>43054</v>
      </c>
      <c r="G320" s="3" t="str">
        <f t="shared" si="32"/>
        <v>November</v>
      </c>
      <c r="H320" t="s">
        <v>10</v>
      </c>
      <c r="I320">
        <v>55.9</v>
      </c>
      <c r="J320">
        <v>0.83</v>
      </c>
      <c r="K320" t="str">
        <f t="shared" si="33"/>
        <v>Medium</v>
      </c>
      <c r="L320">
        <v>47</v>
      </c>
      <c r="M320" t="str">
        <f t="shared" si="38"/>
        <v>Medium</v>
      </c>
      <c r="N320" t="str">
        <f t="shared" si="34"/>
        <v>10</v>
      </c>
      <c r="O320" s="4">
        <v>0.3</v>
      </c>
      <c r="P320">
        <v>23</v>
      </c>
      <c r="Q320" s="5">
        <v>8</v>
      </c>
      <c r="R320" s="6">
        <f t="shared" si="39"/>
        <v>6.8999999999999995</v>
      </c>
      <c r="S320" t="str">
        <f t="shared" si="35"/>
        <v>0</v>
      </c>
      <c r="T320" s="8">
        <f t="shared" si="36"/>
        <v>10</v>
      </c>
      <c r="U320" s="4">
        <f t="shared" si="37"/>
        <v>6.8999999999999995</v>
      </c>
    </row>
    <row r="321" spans="6:21">
      <c r="F321" s="3">
        <v>43055</v>
      </c>
      <c r="G321" s="3" t="str">
        <f t="shared" si="32"/>
        <v>November</v>
      </c>
      <c r="H321" t="s">
        <v>11</v>
      </c>
      <c r="I321">
        <v>47.3</v>
      </c>
      <c r="J321">
        <v>0.87</v>
      </c>
      <c r="K321" t="str">
        <f t="shared" si="33"/>
        <v>Medium</v>
      </c>
      <c r="L321">
        <v>28</v>
      </c>
      <c r="M321" t="str">
        <f t="shared" si="38"/>
        <v>Medium</v>
      </c>
      <c r="N321" t="str">
        <f t="shared" si="34"/>
        <v>5</v>
      </c>
      <c r="O321" s="4">
        <v>0.3</v>
      </c>
      <c r="P321">
        <v>21</v>
      </c>
      <c r="Q321" s="5">
        <v>8</v>
      </c>
      <c r="R321" s="6">
        <f t="shared" si="39"/>
        <v>6.3</v>
      </c>
      <c r="S321" t="str">
        <f t="shared" si="35"/>
        <v>0</v>
      </c>
      <c r="T321" s="8">
        <f t="shared" si="36"/>
        <v>5</v>
      </c>
      <c r="U321" s="4">
        <f t="shared" si="37"/>
        <v>6.3</v>
      </c>
    </row>
    <row r="322" spans="6:21">
      <c r="F322" s="3">
        <v>43056</v>
      </c>
      <c r="G322" s="3" t="str">
        <f t="shared" ref="G322:G366" si="40">TEXT(F322,"mmmm")</f>
        <v>November</v>
      </c>
      <c r="H322" t="s">
        <v>12</v>
      </c>
      <c r="I322">
        <v>46</v>
      </c>
      <c r="J322">
        <v>1</v>
      </c>
      <c r="K322" t="str">
        <f t="shared" ref="K322:K367" si="41">IF(J322&gt;1,"Heavy",IF(J322&gt;0,"Medium",IF(J322&lt;1,"None")))</f>
        <v>Medium</v>
      </c>
      <c r="L322">
        <v>31</v>
      </c>
      <c r="M322" t="str">
        <f t="shared" si="38"/>
        <v>Medium</v>
      </c>
      <c r="N322" t="str">
        <f t="shared" ref="N322:N366" si="42">IF(L322&gt;60,"15",IF(L322&gt;35,"10",IF(L322&lt;36,"5")))</f>
        <v>5</v>
      </c>
      <c r="O322" s="4">
        <v>0.3</v>
      </c>
      <c r="P322">
        <v>20</v>
      </c>
      <c r="Q322" s="5">
        <v>8</v>
      </c>
      <c r="R322" s="6">
        <f t="shared" si="39"/>
        <v>6</v>
      </c>
      <c r="S322" t="str">
        <f t="shared" ref="S322:S366" si="43">IF(R322&gt;8,"10",IF(R322&lt;8,"0"))</f>
        <v>0</v>
      </c>
      <c r="T322" s="8">
        <f t="shared" ref="T322:T366" si="44">(N322+S322)</f>
        <v>5</v>
      </c>
      <c r="U322" s="4">
        <f t="shared" ref="U322:U366" si="45">R322</f>
        <v>6</v>
      </c>
    </row>
    <row r="323" spans="6:21">
      <c r="F323" s="3">
        <v>43057</v>
      </c>
      <c r="G323" s="3" t="str">
        <f t="shared" si="40"/>
        <v>November</v>
      </c>
      <c r="H323" t="s">
        <v>13</v>
      </c>
      <c r="I323">
        <v>48.7</v>
      </c>
      <c r="J323">
        <v>1.05</v>
      </c>
      <c r="K323" t="str">
        <f t="shared" si="41"/>
        <v>Heavy</v>
      </c>
      <c r="L323">
        <v>37</v>
      </c>
      <c r="M323" t="str">
        <f t="shared" ref="M323:M366" si="46">IF(L323&gt;50,"High",IF(L323&gt;25,"Medium",IF(L323&lt;26,"Low")))</f>
        <v>Medium</v>
      </c>
      <c r="N323" t="str">
        <f t="shared" si="42"/>
        <v>10</v>
      </c>
      <c r="O323" s="4">
        <v>0.3</v>
      </c>
      <c r="P323">
        <v>19</v>
      </c>
      <c r="Q323" s="5">
        <v>8</v>
      </c>
      <c r="R323" s="6">
        <f t="shared" ref="R323:R366" si="47">(O323*P323)</f>
        <v>5.7</v>
      </c>
      <c r="S323" t="str">
        <f t="shared" si="43"/>
        <v>0</v>
      </c>
      <c r="T323" s="8">
        <f t="shared" si="44"/>
        <v>10</v>
      </c>
      <c r="U323" s="4">
        <f t="shared" si="45"/>
        <v>5.7</v>
      </c>
    </row>
    <row r="324" spans="6:21">
      <c r="F324" s="3">
        <v>43058</v>
      </c>
      <c r="G324" s="3" t="str">
        <f t="shared" si="40"/>
        <v>November</v>
      </c>
      <c r="H324" t="s">
        <v>7</v>
      </c>
      <c r="I324">
        <v>55.9</v>
      </c>
      <c r="J324">
        <v>0.87</v>
      </c>
      <c r="K324" t="str">
        <f t="shared" si="41"/>
        <v>Medium</v>
      </c>
      <c r="L324">
        <v>34</v>
      </c>
      <c r="M324" t="str">
        <f t="shared" si="46"/>
        <v>Medium</v>
      </c>
      <c r="N324" t="str">
        <f t="shared" si="42"/>
        <v>5</v>
      </c>
      <c r="O324" s="4">
        <v>0.3</v>
      </c>
      <c r="P324">
        <v>23</v>
      </c>
      <c r="Q324" s="5">
        <v>8</v>
      </c>
      <c r="R324" s="6">
        <f t="shared" si="47"/>
        <v>6.8999999999999995</v>
      </c>
      <c r="S324" t="str">
        <f t="shared" si="43"/>
        <v>0</v>
      </c>
      <c r="T324" s="8">
        <f t="shared" si="44"/>
        <v>5</v>
      </c>
      <c r="U324" s="4">
        <f t="shared" si="45"/>
        <v>6.8999999999999995</v>
      </c>
    </row>
    <row r="325" spans="6:21">
      <c r="F325" s="3">
        <v>43059</v>
      </c>
      <c r="G325" s="3" t="str">
        <f t="shared" si="40"/>
        <v>November</v>
      </c>
      <c r="H325" t="s">
        <v>8</v>
      </c>
      <c r="I325">
        <v>55.6</v>
      </c>
      <c r="J325">
        <v>0.87</v>
      </c>
      <c r="K325" t="str">
        <f t="shared" si="41"/>
        <v>Medium</v>
      </c>
      <c r="L325">
        <v>41</v>
      </c>
      <c r="M325" t="str">
        <f t="shared" si="46"/>
        <v>Medium</v>
      </c>
      <c r="N325" t="str">
        <f t="shared" si="42"/>
        <v>10</v>
      </c>
      <c r="O325" s="4">
        <v>0.3</v>
      </c>
      <c r="P325">
        <v>22</v>
      </c>
      <c r="Q325" s="5">
        <v>8</v>
      </c>
      <c r="R325" s="6">
        <f t="shared" si="47"/>
        <v>6.6</v>
      </c>
      <c r="S325" t="str">
        <f t="shared" si="43"/>
        <v>0</v>
      </c>
      <c r="T325" s="8">
        <f t="shared" si="44"/>
        <v>10</v>
      </c>
      <c r="U325" s="4">
        <f t="shared" si="45"/>
        <v>6.6</v>
      </c>
    </row>
    <row r="326" spans="6:21">
      <c r="F326" s="3">
        <v>43060</v>
      </c>
      <c r="G326" s="3" t="str">
        <f t="shared" si="40"/>
        <v>November</v>
      </c>
      <c r="H326" t="s">
        <v>9</v>
      </c>
      <c r="I326">
        <v>47</v>
      </c>
      <c r="J326">
        <v>0.95</v>
      </c>
      <c r="K326" t="str">
        <f t="shared" si="41"/>
        <v>Medium</v>
      </c>
      <c r="L326">
        <v>28</v>
      </c>
      <c r="M326" t="str">
        <f t="shared" si="46"/>
        <v>Medium</v>
      </c>
      <c r="N326" t="str">
        <f t="shared" si="42"/>
        <v>5</v>
      </c>
      <c r="O326" s="4">
        <v>0.3</v>
      </c>
      <c r="P326">
        <v>20</v>
      </c>
      <c r="Q326" s="5">
        <v>8</v>
      </c>
      <c r="R326" s="6">
        <f t="shared" si="47"/>
        <v>6</v>
      </c>
      <c r="S326" t="str">
        <f t="shared" si="43"/>
        <v>0</v>
      </c>
      <c r="T326" s="8">
        <f t="shared" si="44"/>
        <v>5</v>
      </c>
      <c r="U326" s="4">
        <f t="shared" si="45"/>
        <v>6</v>
      </c>
    </row>
    <row r="327" spans="6:21">
      <c r="F327" s="3">
        <v>43061</v>
      </c>
      <c r="G327" s="3" t="str">
        <f t="shared" si="40"/>
        <v>November</v>
      </c>
      <c r="H327" t="s">
        <v>10</v>
      </c>
      <c r="I327">
        <v>48.7</v>
      </c>
      <c r="J327">
        <v>1</v>
      </c>
      <c r="K327" t="str">
        <f t="shared" si="41"/>
        <v>Medium</v>
      </c>
      <c r="L327">
        <v>40</v>
      </c>
      <c r="M327" t="str">
        <f t="shared" si="46"/>
        <v>Medium</v>
      </c>
      <c r="N327" t="str">
        <f t="shared" si="42"/>
        <v>10</v>
      </c>
      <c r="O327" s="4">
        <v>0.3</v>
      </c>
      <c r="P327">
        <v>19</v>
      </c>
      <c r="Q327" s="5">
        <v>8</v>
      </c>
      <c r="R327" s="6">
        <f t="shared" si="47"/>
        <v>5.7</v>
      </c>
      <c r="S327" t="str">
        <f t="shared" si="43"/>
        <v>0</v>
      </c>
      <c r="T327" s="8">
        <f t="shared" si="44"/>
        <v>10</v>
      </c>
      <c r="U327" s="4">
        <f t="shared" si="45"/>
        <v>5.7</v>
      </c>
    </row>
    <row r="328" spans="6:21">
      <c r="F328" s="3">
        <v>43062</v>
      </c>
      <c r="G328" s="3" t="str">
        <f t="shared" si="40"/>
        <v>November</v>
      </c>
      <c r="H328" t="s">
        <v>11</v>
      </c>
      <c r="I328">
        <v>51.9</v>
      </c>
      <c r="J328">
        <v>0.87</v>
      </c>
      <c r="K328" t="str">
        <f t="shared" si="41"/>
        <v>Medium</v>
      </c>
      <c r="L328">
        <v>47</v>
      </c>
      <c r="M328" t="str">
        <f t="shared" si="46"/>
        <v>Medium</v>
      </c>
      <c r="N328" t="str">
        <f t="shared" si="42"/>
        <v>10</v>
      </c>
      <c r="O328" s="4">
        <v>0.3</v>
      </c>
      <c r="P328">
        <v>23</v>
      </c>
      <c r="Q328" s="5">
        <v>8</v>
      </c>
      <c r="R328" s="6">
        <f t="shared" si="47"/>
        <v>6.8999999999999995</v>
      </c>
      <c r="S328" t="str">
        <f t="shared" si="43"/>
        <v>0</v>
      </c>
      <c r="T328" s="8">
        <f t="shared" si="44"/>
        <v>10</v>
      </c>
      <c r="U328" s="4">
        <f t="shared" si="45"/>
        <v>6.8999999999999995</v>
      </c>
    </row>
    <row r="329" spans="6:21">
      <c r="F329" s="3">
        <v>43063</v>
      </c>
      <c r="G329" s="3" t="str">
        <f t="shared" si="40"/>
        <v>November</v>
      </c>
      <c r="H329" t="s">
        <v>12</v>
      </c>
      <c r="I329">
        <v>53.6</v>
      </c>
      <c r="J329">
        <v>0.83</v>
      </c>
      <c r="K329" t="str">
        <f t="shared" si="41"/>
        <v>Medium</v>
      </c>
      <c r="L329">
        <v>46</v>
      </c>
      <c r="M329" t="str">
        <f t="shared" si="46"/>
        <v>Medium</v>
      </c>
      <c r="N329" t="str">
        <f t="shared" si="42"/>
        <v>10</v>
      </c>
      <c r="O329" s="4">
        <v>0.3</v>
      </c>
      <c r="P329">
        <v>22</v>
      </c>
      <c r="Q329" s="5">
        <v>8</v>
      </c>
      <c r="R329" s="6">
        <f t="shared" si="47"/>
        <v>6.6</v>
      </c>
      <c r="S329" t="str">
        <f t="shared" si="43"/>
        <v>0</v>
      </c>
      <c r="T329" s="8">
        <f t="shared" si="44"/>
        <v>10</v>
      </c>
      <c r="U329" s="4">
        <f t="shared" si="45"/>
        <v>6.6</v>
      </c>
    </row>
    <row r="330" spans="6:21">
      <c r="F330" s="3">
        <v>43064</v>
      </c>
      <c r="G330" s="3" t="str">
        <f t="shared" si="40"/>
        <v>November</v>
      </c>
      <c r="H330" t="s">
        <v>13</v>
      </c>
      <c r="I330">
        <v>49</v>
      </c>
      <c r="J330">
        <v>0.91</v>
      </c>
      <c r="K330" t="str">
        <f t="shared" si="41"/>
        <v>Medium</v>
      </c>
      <c r="L330">
        <v>32</v>
      </c>
      <c r="M330" t="str">
        <f t="shared" si="46"/>
        <v>Medium</v>
      </c>
      <c r="N330" t="str">
        <f t="shared" si="42"/>
        <v>5</v>
      </c>
      <c r="O330" s="4">
        <v>0.3</v>
      </c>
      <c r="P330">
        <v>20</v>
      </c>
      <c r="Q330" s="5">
        <v>8</v>
      </c>
      <c r="R330" s="6">
        <f t="shared" si="47"/>
        <v>6</v>
      </c>
      <c r="S330" t="str">
        <f t="shared" si="43"/>
        <v>0</v>
      </c>
      <c r="T330" s="8">
        <f t="shared" si="44"/>
        <v>5</v>
      </c>
      <c r="U330" s="4">
        <f t="shared" si="45"/>
        <v>6</v>
      </c>
    </row>
    <row r="331" spans="6:21">
      <c r="F331" s="3">
        <v>43065</v>
      </c>
      <c r="G331" s="3" t="str">
        <f t="shared" si="40"/>
        <v>November</v>
      </c>
      <c r="H331" t="s">
        <v>7</v>
      </c>
      <c r="I331">
        <v>49.7</v>
      </c>
      <c r="J331">
        <v>1.05</v>
      </c>
      <c r="K331" t="str">
        <f t="shared" si="41"/>
        <v>Heavy</v>
      </c>
      <c r="L331">
        <v>30</v>
      </c>
      <c r="M331" t="str">
        <f t="shared" si="46"/>
        <v>Medium</v>
      </c>
      <c r="N331" t="str">
        <f t="shared" si="42"/>
        <v>5</v>
      </c>
      <c r="O331" s="4">
        <v>0.3</v>
      </c>
      <c r="P331">
        <v>19</v>
      </c>
      <c r="Q331" s="5">
        <v>8</v>
      </c>
      <c r="R331" s="6">
        <f t="shared" si="47"/>
        <v>5.7</v>
      </c>
      <c r="S331" t="str">
        <f t="shared" si="43"/>
        <v>0</v>
      </c>
      <c r="T331" s="8">
        <f t="shared" si="44"/>
        <v>5</v>
      </c>
      <c r="U331" s="4">
        <f t="shared" si="45"/>
        <v>5.7</v>
      </c>
    </row>
    <row r="332" spans="6:21">
      <c r="F332" s="3">
        <v>43066</v>
      </c>
      <c r="G332" s="3" t="str">
        <f t="shared" si="40"/>
        <v>November</v>
      </c>
      <c r="H332" t="s">
        <v>8</v>
      </c>
      <c r="I332">
        <v>53.9</v>
      </c>
      <c r="J332">
        <v>0.87</v>
      </c>
      <c r="K332" t="str">
        <f t="shared" si="41"/>
        <v>Medium</v>
      </c>
      <c r="L332">
        <v>30</v>
      </c>
      <c r="M332" t="str">
        <f t="shared" si="46"/>
        <v>Medium</v>
      </c>
      <c r="N332" t="str">
        <f t="shared" si="42"/>
        <v>5</v>
      </c>
      <c r="O332" s="4">
        <v>0.3</v>
      </c>
      <c r="P332">
        <v>23</v>
      </c>
      <c r="Q332" s="5">
        <v>8</v>
      </c>
      <c r="R332" s="6">
        <f t="shared" si="47"/>
        <v>6.8999999999999995</v>
      </c>
      <c r="S332" t="str">
        <f t="shared" si="43"/>
        <v>0</v>
      </c>
      <c r="T332" s="8">
        <f t="shared" si="44"/>
        <v>5</v>
      </c>
      <c r="U332" s="4">
        <f t="shared" si="45"/>
        <v>6.8999999999999995</v>
      </c>
    </row>
    <row r="333" spans="6:21">
      <c r="F333" s="3">
        <v>43067</v>
      </c>
      <c r="G333" s="3" t="str">
        <f t="shared" si="40"/>
        <v>November</v>
      </c>
      <c r="H333" t="s">
        <v>9</v>
      </c>
      <c r="I333">
        <v>54.6</v>
      </c>
      <c r="J333">
        <v>0.91</v>
      </c>
      <c r="K333" t="str">
        <f t="shared" si="41"/>
        <v>Medium</v>
      </c>
      <c r="L333">
        <v>37</v>
      </c>
      <c r="M333" t="str">
        <f t="shared" si="46"/>
        <v>Medium</v>
      </c>
      <c r="N333" t="str">
        <f t="shared" si="42"/>
        <v>10</v>
      </c>
      <c r="O333" s="4">
        <v>0.3</v>
      </c>
      <c r="P333">
        <v>22</v>
      </c>
      <c r="Q333" s="5">
        <v>8</v>
      </c>
      <c r="R333" s="6">
        <f t="shared" si="47"/>
        <v>6.6</v>
      </c>
      <c r="S333" t="str">
        <f t="shared" si="43"/>
        <v>0</v>
      </c>
      <c r="T333" s="8">
        <f t="shared" si="44"/>
        <v>10</v>
      </c>
      <c r="U333" s="4">
        <f t="shared" si="45"/>
        <v>6.6</v>
      </c>
    </row>
    <row r="334" spans="6:21">
      <c r="F334" s="3">
        <v>43068</v>
      </c>
      <c r="G334" s="3" t="str">
        <f t="shared" si="40"/>
        <v>November</v>
      </c>
      <c r="H334" t="s">
        <v>10</v>
      </c>
      <c r="I334">
        <v>50</v>
      </c>
      <c r="J334">
        <v>0.95</v>
      </c>
      <c r="K334" t="str">
        <f t="shared" si="41"/>
        <v>Medium</v>
      </c>
      <c r="L334">
        <v>27</v>
      </c>
      <c r="M334" t="str">
        <f t="shared" si="46"/>
        <v>Medium</v>
      </c>
      <c r="N334" t="str">
        <f t="shared" si="42"/>
        <v>5</v>
      </c>
      <c r="O334" s="4">
        <v>0.3</v>
      </c>
      <c r="P334">
        <v>20</v>
      </c>
      <c r="Q334" s="5">
        <v>8</v>
      </c>
      <c r="R334" s="6">
        <f t="shared" si="47"/>
        <v>6</v>
      </c>
      <c r="S334" t="str">
        <f t="shared" si="43"/>
        <v>0</v>
      </c>
      <c r="T334" s="8">
        <f t="shared" si="44"/>
        <v>5</v>
      </c>
      <c r="U334" s="4">
        <f t="shared" si="45"/>
        <v>6</v>
      </c>
    </row>
    <row r="335" spans="6:21">
      <c r="F335" s="3">
        <v>43069</v>
      </c>
      <c r="G335" s="3" t="str">
        <f t="shared" si="40"/>
        <v>November</v>
      </c>
      <c r="H335" t="s">
        <v>11</v>
      </c>
      <c r="I335">
        <v>44.7</v>
      </c>
      <c r="J335">
        <v>1.05</v>
      </c>
      <c r="K335" t="str">
        <f t="shared" si="41"/>
        <v>Heavy</v>
      </c>
      <c r="L335">
        <v>28</v>
      </c>
      <c r="M335" t="str">
        <f t="shared" si="46"/>
        <v>Medium</v>
      </c>
      <c r="N335" t="str">
        <f t="shared" si="42"/>
        <v>5</v>
      </c>
      <c r="O335" s="4">
        <v>0.3</v>
      </c>
      <c r="P335">
        <v>19</v>
      </c>
      <c r="Q335" s="5">
        <v>8</v>
      </c>
      <c r="R335" s="6">
        <f t="shared" si="47"/>
        <v>5.7</v>
      </c>
      <c r="S335" t="str">
        <f t="shared" si="43"/>
        <v>0</v>
      </c>
      <c r="T335" s="8">
        <f t="shared" si="44"/>
        <v>5</v>
      </c>
      <c r="U335" s="4">
        <f t="shared" si="45"/>
        <v>5.7</v>
      </c>
    </row>
    <row r="336" spans="6:21">
      <c r="F336" s="3">
        <v>43070</v>
      </c>
      <c r="G336" s="3" t="str">
        <f t="shared" si="40"/>
        <v>December</v>
      </c>
      <c r="H336" t="s">
        <v>12</v>
      </c>
      <c r="I336">
        <v>48.7</v>
      </c>
      <c r="J336">
        <v>1</v>
      </c>
      <c r="K336" t="str">
        <f t="shared" si="41"/>
        <v>Medium</v>
      </c>
      <c r="L336">
        <v>34</v>
      </c>
      <c r="M336" t="str">
        <f t="shared" si="46"/>
        <v>Medium</v>
      </c>
      <c r="N336" t="str">
        <f t="shared" si="42"/>
        <v>5</v>
      </c>
      <c r="O336" s="4">
        <v>0.3</v>
      </c>
      <c r="P336">
        <v>19</v>
      </c>
      <c r="Q336" s="5">
        <v>8</v>
      </c>
      <c r="R336" s="6">
        <f t="shared" si="47"/>
        <v>5.7</v>
      </c>
      <c r="S336" t="str">
        <f t="shared" si="43"/>
        <v>0</v>
      </c>
      <c r="T336" s="8">
        <f t="shared" si="44"/>
        <v>5</v>
      </c>
      <c r="U336" s="4">
        <f t="shared" si="45"/>
        <v>5.7</v>
      </c>
    </row>
    <row r="337" spans="6:21">
      <c r="F337" s="3">
        <v>43071</v>
      </c>
      <c r="G337" s="3" t="str">
        <f t="shared" si="40"/>
        <v>December</v>
      </c>
      <c r="H337" t="s">
        <v>13</v>
      </c>
      <c r="I337">
        <v>44.1</v>
      </c>
      <c r="J337">
        <v>1.1100000000000001</v>
      </c>
      <c r="K337" t="str">
        <f t="shared" si="41"/>
        <v>Heavy</v>
      </c>
      <c r="L337">
        <v>35</v>
      </c>
      <c r="M337" t="str">
        <f t="shared" si="46"/>
        <v>Medium</v>
      </c>
      <c r="N337" t="str">
        <f t="shared" si="42"/>
        <v>5</v>
      </c>
      <c r="O337" s="4">
        <v>0.3</v>
      </c>
      <c r="P337">
        <v>17</v>
      </c>
      <c r="Q337" s="5">
        <v>8</v>
      </c>
      <c r="R337" s="6">
        <f t="shared" si="47"/>
        <v>5.0999999999999996</v>
      </c>
      <c r="S337" t="str">
        <f t="shared" si="43"/>
        <v>0</v>
      </c>
      <c r="T337" s="8">
        <f t="shared" si="44"/>
        <v>5</v>
      </c>
      <c r="U337" s="4">
        <f t="shared" si="45"/>
        <v>5.0999999999999996</v>
      </c>
    </row>
    <row r="338" spans="6:21">
      <c r="F338" s="3">
        <v>43072</v>
      </c>
      <c r="G338" s="3" t="str">
        <f t="shared" si="40"/>
        <v>December</v>
      </c>
      <c r="H338" t="s">
        <v>7</v>
      </c>
      <c r="I338">
        <v>33.5</v>
      </c>
      <c r="J338">
        <v>1.18</v>
      </c>
      <c r="K338" t="str">
        <f t="shared" si="41"/>
        <v>Heavy</v>
      </c>
      <c r="L338">
        <v>19</v>
      </c>
      <c r="M338" t="str">
        <f t="shared" si="46"/>
        <v>Low</v>
      </c>
      <c r="N338" t="str">
        <f t="shared" si="42"/>
        <v>5</v>
      </c>
      <c r="O338" s="4">
        <v>0.3</v>
      </c>
      <c r="P338">
        <v>15</v>
      </c>
      <c r="Q338" s="5">
        <v>8</v>
      </c>
      <c r="R338" s="6">
        <f t="shared" si="47"/>
        <v>4.5</v>
      </c>
      <c r="S338" t="str">
        <f t="shared" si="43"/>
        <v>0</v>
      </c>
      <c r="T338" s="8">
        <f t="shared" si="44"/>
        <v>5</v>
      </c>
      <c r="U338" s="4">
        <f t="shared" si="45"/>
        <v>4.5</v>
      </c>
    </row>
    <row r="339" spans="6:21">
      <c r="F339" s="3">
        <v>43073</v>
      </c>
      <c r="G339" s="3" t="str">
        <f t="shared" si="40"/>
        <v>December</v>
      </c>
      <c r="H339" t="s">
        <v>8</v>
      </c>
      <c r="I339">
        <v>34.9</v>
      </c>
      <c r="J339">
        <v>1.54</v>
      </c>
      <c r="K339" t="str">
        <f t="shared" si="41"/>
        <v>Heavy</v>
      </c>
      <c r="L339">
        <v>16</v>
      </c>
      <c r="M339" t="str">
        <f t="shared" si="46"/>
        <v>Low</v>
      </c>
      <c r="N339" t="str">
        <f t="shared" si="42"/>
        <v>5</v>
      </c>
      <c r="O339" s="4">
        <v>0.3</v>
      </c>
      <c r="P339">
        <v>13</v>
      </c>
      <c r="Q339" s="5">
        <v>8</v>
      </c>
      <c r="R339" s="6">
        <f t="shared" si="47"/>
        <v>3.9</v>
      </c>
      <c r="S339" t="str">
        <f t="shared" si="43"/>
        <v>0</v>
      </c>
      <c r="T339" s="8">
        <f t="shared" si="44"/>
        <v>5</v>
      </c>
      <c r="U339" s="4">
        <f t="shared" si="45"/>
        <v>3.9</v>
      </c>
    </row>
    <row r="340" spans="6:21">
      <c r="F340" s="3">
        <v>43074</v>
      </c>
      <c r="G340" s="3" t="str">
        <f t="shared" si="40"/>
        <v>December</v>
      </c>
      <c r="H340" t="s">
        <v>9</v>
      </c>
      <c r="I340">
        <v>22</v>
      </c>
      <c r="J340">
        <v>1.82</v>
      </c>
      <c r="K340" t="str">
        <f t="shared" si="41"/>
        <v>Heavy</v>
      </c>
      <c r="L340">
        <v>11</v>
      </c>
      <c r="M340" t="str">
        <f t="shared" si="46"/>
        <v>Low</v>
      </c>
      <c r="N340" t="str">
        <f t="shared" si="42"/>
        <v>5</v>
      </c>
      <c r="O340" s="4">
        <v>0.3</v>
      </c>
      <c r="P340">
        <v>10</v>
      </c>
      <c r="Q340" s="5">
        <v>8</v>
      </c>
      <c r="R340" s="6">
        <f t="shared" si="47"/>
        <v>3</v>
      </c>
      <c r="S340" t="str">
        <f t="shared" si="43"/>
        <v>0</v>
      </c>
      <c r="T340" s="8">
        <f t="shared" si="44"/>
        <v>5</v>
      </c>
      <c r="U340" s="4">
        <f t="shared" si="45"/>
        <v>3</v>
      </c>
    </row>
    <row r="341" spans="6:21">
      <c r="F341" s="3">
        <v>43075</v>
      </c>
      <c r="G341" s="3" t="str">
        <f t="shared" si="40"/>
        <v>December</v>
      </c>
      <c r="H341" t="s">
        <v>10</v>
      </c>
      <c r="I341">
        <v>44.7</v>
      </c>
      <c r="J341">
        <v>0.95</v>
      </c>
      <c r="K341" t="str">
        <f t="shared" si="41"/>
        <v>Medium</v>
      </c>
      <c r="L341">
        <v>28</v>
      </c>
      <c r="M341" t="str">
        <f t="shared" si="46"/>
        <v>Medium</v>
      </c>
      <c r="N341" t="str">
        <f t="shared" si="42"/>
        <v>5</v>
      </c>
      <c r="O341" s="4">
        <v>0.3</v>
      </c>
      <c r="P341">
        <v>19</v>
      </c>
      <c r="Q341" s="5">
        <v>8</v>
      </c>
      <c r="R341" s="6">
        <f t="shared" si="47"/>
        <v>5.7</v>
      </c>
      <c r="S341" t="str">
        <f t="shared" si="43"/>
        <v>0</v>
      </c>
      <c r="T341" s="8">
        <f t="shared" si="44"/>
        <v>5</v>
      </c>
      <c r="U341" s="4">
        <f t="shared" si="45"/>
        <v>5.7</v>
      </c>
    </row>
    <row r="342" spans="6:21">
      <c r="F342" s="3">
        <v>43076</v>
      </c>
      <c r="G342" s="3" t="str">
        <f t="shared" si="40"/>
        <v>December</v>
      </c>
      <c r="H342" t="s">
        <v>11</v>
      </c>
      <c r="I342">
        <v>42.1</v>
      </c>
      <c r="J342">
        <v>1.05</v>
      </c>
      <c r="K342" t="str">
        <f t="shared" si="41"/>
        <v>Heavy</v>
      </c>
      <c r="L342">
        <v>26</v>
      </c>
      <c r="M342" t="str">
        <f t="shared" si="46"/>
        <v>Medium</v>
      </c>
      <c r="N342" t="str">
        <f t="shared" si="42"/>
        <v>5</v>
      </c>
      <c r="O342" s="4">
        <v>0.3</v>
      </c>
      <c r="P342">
        <v>17</v>
      </c>
      <c r="Q342" s="5">
        <v>8</v>
      </c>
      <c r="R342" s="6">
        <f t="shared" si="47"/>
        <v>5.0999999999999996</v>
      </c>
      <c r="S342" t="str">
        <f t="shared" si="43"/>
        <v>0</v>
      </c>
      <c r="T342" s="8">
        <f t="shared" si="44"/>
        <v>5</v>
      </c>
      <c r="U342" s="4">
        <f t="shared" si="45"/>
        <v>5.0999999999999996</v>
      </c>
    </row>
    <row r="343" spans="6:21">
      <c r="F343" s="3">
        <v>43077</v>
      </c>
      <c r="G343" s="3" t="str">
        <f t="shared" si="40"/>
        <v>December</v>
      </c>
      <c r="H343" t="s">
        <v>12</v>
      </c>
      <c r="I343">
        <v>40.5</v>
      </c>
      <c r="J343">
        <v>1.25</v>
      </c>
      <c r="K343" t="str">
        <f t="shared" si="41"/>
        <v>Heavy</v>
      </c>
      <c r="L343">
        <v>30</v>
      </c>
      <c r="M343" t="str">
        <f t="shared" si="46"/>
        <v>Medium</v>
      </c>
      <c r="N343" t="str">
        <f t="shared" si="42"/>
        <v>5</v>
      </c>
      <c r="O343" s="4">
        <v>0.3</v>
      </c>
      <c r="P343">
        <v>15</v>
      </c>
      <c r="Q343" s="5">
        <v>8</v>
      </c>
      <c r="R343" s="6">
        <f t="shared" si="47"/>
        <v>4.5</v>
      </c>
      <c r="S343" t="str">
        <f t="shared" si="43"/>
        <v>0</v>
      </c>
      <c r="T343" s="8">
        <f t="shared" si="44"/>
        <v>5</v>
      </c>
      <c r="U343" s="4">
        <f t="shared" si="45"/>
        <v>4.5</v>
      </c>
    </row>
    <row r="344" spans="6:21">
      <c r="F344" s="3">
        <v>43078</v>
      </c>
      <c r="G344" s="3" t="str">
        <f t="shared" si="40"/>
        <v>December</v>
      </c>
      <c r="H344" t="s">
        <v>13</v>
      </c>
      <c r="I344">
        <v>31.2</v>
      </c>
      <c r="J344">
        <v>1.43</v>
      </c>
      <c r="K344" t="str">
        <f t="shared" si="41"/>
        <v>Heavy</v>
      </c>
      <c r="L344">
        <v>19</v>
      </c>
      <c r="M344" t="str">
        <f t="shared" si="46"/>
        <v>Low</v>
      </c>
      <c r="N344" t="str">
        <f t="shared" si="42"/>
        <v>5</v>
      </c>
      <c r="O344" s="4">
        <v>0.3</v>
      </c>
      <c r="P344">
        <v>14</v>
      </c>
      <c r="Q344" s="5">
        <v>8</v>
      </c>
      <c r="R344" s="6">
        <f t="shared" si="47"/>
        <v>4.2</v>
      </c>
      <c r="S344" t="str">
        <f t="shared" si="43"/>
        <v>0</v>
      </c>
      <c r="T344" s="8">
        <f t="shared" si="44"/>
        <v>5</v>
      </c>
      <c r="U344" s="4">
        <f t="shared" si="45"/>
        <v>4.2</v>
      </c>
    </row>
    <row r="345" spans="6:21">
      <c r="F345" s="3">
        <v>43079</v>
      </c>
      <c r="G345" s="3" t="str">
        <f t="shared" si="40"/>
        <v>December</v>
      </c>
      <c r="H345" t="s">
        <v>7</v>
      </c>
      <c r="I345">
        <v>31.3</v>
      </c>
      <c r="J345">
        <v>1.82</v>
      </c>
      <c r="K345" t="str">
        <f t="shared" si="41"/>
        <v>Heavy</v>
      </c>
      <c r="L345">
        <v>15</v>
      </c>
      <c r="M345" t="str">
        <f t="shared" si="46"/>
        <v>Low</v>
      </c>
      <c r="N345" t="str">
        <f t="shared" si="42"/>
        <v>5</v>
      </c>
      <c r="O345" s="4">
        <v>0.3</v>
      </c>
      <c r="P345">
        <v>11</v>
      </c>
      <c r="Q345" s="5">
        <v>8</v>
      </c>
      <c r="R345" s="6">
        <f t="shared" si="47"/>
        <v>3.3</v>
      </c>
      <c r="S345" t="str">
        <f t="shared" si="43"/>
        <v>0</v>
      </c>
      <c r="T345" s="8">
        <f t="shared" si="44"/>
        <v>5</v>
      </c>
      <c r="U345" s="4">
        <f t="shared" si="45"/>
        <v>3.3</v>
      </c>
    </row>
    <row r="346" spans="6:21">
      <c r="F346" s="3">
        <v>43080</v>
      </c>
      <c r="G346" s="3" t="str">
        <f t="shared" si="40"/>
        <v>December</v>
      </c>
      <c r="H346" t="s">
        <v>8</v>
      </c>
      <c r="I346">
        <v>45.1</v>
      </c>
      <c r="J346">
        <v>1.1100000000000001</v>
      </c>
      <c r="K346" t="str">
        <f t="shared" si="41"/>
        <v>Heavy</v>
      </c>
      <c r="L346">
        <v>33</v>
      </c>
      <c r="M346" t="str">
        <f t="shared" si="46"/>
        <v>Medium</v>
      </c>
      <c r="N346" t="str">
        <f t="shared" si="42"/>
        <v>5</v>
      </c>
      <c r="O346" s="4">
        <v>0.3</v>
      </c>
      <c r="P346">
        <v>17</v>
      </c>
      <c r="Q346" s="5">
        <v>8</v>
      </c>
      <c r="R346" s="6">
        <f t="shared" si="47"/>
        <v>5.0999999999999996</v>
      </c>
      <c r="S346" t="str">
        <f t="shared" si="43"/>
        <v>0</v>
      </c>
      <c r="T346" s="8">
        <f t="shared" si="44"/>
        <v>5</v>
      </c>
      <c r="U346" s="4">
        <f t="shared" si="45"/>
        <v>5.0999999999999996</v>
      </c>
    </row>
    <row r="347" spans="6:21">
      <c r="F347" s="3">
        <v>43081</v>
      </c>
      <c r="G347" s="3" t="str">
        <f t="shared" si="40"/>
        <v>December</v>
      </c>
      <c r="H347" t="s">
        <v>9</v>
      </c>
      <c r="I347">
        <v>33.5</v>
      </c>
      <c r="J347">
        <v>1.33</v>
      </c>
      <c r="K347" t="str">
        <f t="shared" si="41"/>
        <v>Heavy</v>
      </c>
      <c r="L347">
        <v>22</v>
      </c>
      <c r="M347" t="str">
        <f t="shared" si="46"/>
        <v>Low</v>
      </c>
      <c r="N347" t="str">
        <f t="shared" si="42"/>
        <v>5</v>
      </c>
      <c r="O347" s="4">
        <v>0.3</v>
      </c>
      <c r="P347">
        <v>15</v>
      </c>
      <c r="Q347" s="5">
        <v>8</v>
      </c>
      <c r="R347" s="6">
        <f t="shared" si="47"/>
        <v>4.5</v>
      </c>
      <c r="S347" t="str">
        <f t="shared" si="43"/>
        <v>0</v>
      </c>
      <c r="T347" s="8">
        <f t="shared" si="44"/>
        <v>5</v>
      </c>
      <c r="U347" s="4">
        <f t="shared" si="45"/>
        <v>4.5</v>
      </c>
    </row>
    <row r="348" spans="6:21">
      <c r="F348" s="3">
        <v>43082</v>
      </c>
      <c r="G348" s="3" t="str">
        <f t="shared" si="40"/>
        <v>December</v>
      </c>
      <c r="H348" t="s">
        <v>10</v>
      </c>
      <c r="I348">
        <v>32.200000000000003</v>
      </c>
      <c r="J348">
        <v>1.43</v>
      </c>
      <c r="K348" t="str">
        <f t="shared" si="41"/>
        <v>Heavy</v>
      </c>
      <c r="L348">
        <v>26</v>
      </c>
      <c r="M348" t="str">
        <f t="shared" si="46"/>
        <v>Medium</v>
      </c>
      <c r="N348" t="str">
        <f t="shared" si="42"/>
        <v>5</v>
      </c>
      <c r="O348" s="4">
        <v>0.3</v>
      </c>
      <c r="P348">
        <v>14</v>
      </c>
      <c r="Q348" s="5">
        <v>8</v>
      </c>
      <c r="R348" s="6">
        <f t="shared" si="47"/>
        <v>4.2</v>
      </c>
      <c r="S348" t="str">
        <f t="shared" si="43"/>
        <v>0</v>
      </c>
      <c r="T348" s="8">
        <f t="shared" si="44"/>
        <v>5</v>
      </c>
      <c r="U348" s="4">
        <f t="shared" si="45"/>
        <v>4.2</v>
      </c>
    </row>
    <row r="349" spans="6:21">
      <c r="F349" s="3">
        <v>43083</v>
      </c>
      <c r="G349" s="3" t="str">
        <f t="shared" si="40"/>
        <v>December</v>
      </c>
      <c r="H349" t="s">
        <v>11</v>
      </c>
      <c r="I349">
        <v>31.9</v>
      </c>
      <c r="J349">
        <v>1.54</v>
      </c>
      <c r="K349" t="str">
        <f t="shared" si="41"/>
        <v>Heavy</v>
      </c>
      <c r="L349">
        <v>24</v>
      </c>
      <c r="M349" t="str">
        <f t="shared" si="46"/>
        <v>Low</v>
      </c>
      <c r="N349" t="str">
        <f t="shared" si="42"/>
        <v>5</v>
      </c>
      <c r="O349" s="4">
        <v>0.3</v>
      </c>
      <c r="P349">
        <v>13</v>
      </c>
      <c r="Q349" s="5">
        <v>8</v>
      </c>
      <c r="R349" s="6">
        <f t="shared" si="47"/>
        <v>3.9</v>
      </c>
      <c r="S349" t="str">
        <f t="shared" si="43"/>
        <v>0</v>
      </c>
      <c r="T349" s="8">
        <f t="shared" si="44"/>
        <v>5</v>
      </c>
      <c r="U349" s="4">
        <f t="shared" si="45"/>
        <v>3.9</v>
      </c>
    </row>
    <row r="350" spans="6:21">
      <c r="F350" s="3">
        <v>43084</v>
      </c>
      <c r="G350" s="3" t="str">
        <f t="shared" si="40"/>
        <v>December</v>
      </c>
      <c r="H350" t="s">
        <v>12</v>
      </c>
      <c r="I350">
        <v>42.1</v>
      </c>
      <c r="J350">
        <v>1.05</v>
      </c>
      <c r="K350" t="str">
        <f t="shared" si="41"/>
        <v>Heavy</v>
      </c>
      <c r="L350">
        <v>30</v>
      </c>
      <c r="M350" t="str">
        <f t="shared" si="46"/>
        <v>Medium</v>
      </c>
      <c r="N350" t="str">
        <f t="shared" si="42"/>
        <v>5</v>
      </c>
      <c r="O350" s="4">
        <v>0.3</v>
      </c>
      <c r="P350">
        <v>17</v>
      </c>
      <c r="Q350" s="5">
        <v>8</v>
      </c>
      <c r="R350" s="6">
        <f t="shared" si="47"/>
        <v>5.0999999999999996</v>
      </c>
      <c r="S350" t="str">
        <f t="shared" si="43"/>
        <v>0</v>
      </c>
      <c r="T350" s="8">
        <f t="shared" si="44"/>
        <v>5</v>
      </c>
      <c r="U350" s="4">
        <f t="shared" si="45"/>
        <v>5.0999999999999996</v>
      </c>
    </row>
    <row r="351" spans="6:21">
      <c r="F351" s="3">
        <v>43085</v>
      </c>
      <c r="G351" s="3" t="str">
        <f t="shared" si="40"/>
        <v>December</v>
      </c>
      <c r="H351" t="s">
        <v>13</v>
      </c>
      <c r="I351">
        <v>35.5</v>
      </c>
      <c r="J351">
        <v>1.25</v>
      </c>
      <c r="K351" t="str">
        <f t="shared" si="41"/>
        <v>Heavy</v>
      </c>
      <c r="L351">
        <v>30</v>
      </c>
      <c r="M351" t="str">
        <f t="shared" si="46"/>
        <v>Medium</v>
      </c>
      <c r="N351" t="str">
        <f t="shared" si="42"/>
        <v>5</v>
      </c>
      <c r="O351" s="4">
        <v>0.3</v>
      </c>
      <c r="P351">
        <v>15</v>
      </c>
      <c r="Q351" s="5">
        <v>8</v>
      </c>
      <c r="R351" s="6">
        <f t="shared" si="47"/>
        <v>4.5</v>
      </c>
      <c r="S351" t="str">
        <f t="shared" si="43"/>
        <v>0</v>
      </c>
      <c r="T351" s="8">
        <f t="shared" si="44"/>
        <v>5</v>
      </c>
      <c r="U351" s="4">
        <f t="shared" si="45"/>
        <v>4.5</v>
      </c>
    </row>
    <row r="352" spans="6:21">
      <c r="F352" s="3">
        <v>43086</v>
      </c>
      <c r="G352" s="3" t="str">
        <f t="shared" si="40"/>
        <v>December</v>
      </c>
      <c r="H352" t="s">
        <v>7</v>
      </c>
      <c r="I352">
        <v>32.200000000000003</v>
      </c>
      <c r="J352">
        <v>1.33</v>
      </c>
      <c r="K352" t="str">
        <f t="shared" si="41"/>
        <v>Heavy</v>
      </c>
      <c r="L352">
        <v>16</v>
      </c>
      <c r="M352" t="str">
        <f t="shared" si="46"/>
        <v>Low</v>
      </c>
      <c r="N352" t="str">
        <f t="shared" si="42"/>
        <v>5</v>
      </c>
      <c r="O352" s="4">
        <v>0.3</v>
      </c>
      <c r="P352">
        <v>14</v>
      </c>
      <c r="Q352" s="5">
        <v>8</v>
      </c>
      <c r="R352" s="6">
        <f t="shared" si="47"/>
        <v>4.2</v>
      </c>
      <c r="S352" t="str">
        <f t="shared" si="43"/>
        <v>0</v>
      </c>
      <c r="T352" s="8">
        <f t="shared" si="44"/>
        <v>5</v>
      </c>
      <c r="U352" s="4">
        <f t="shared" si="45"/>
        <v>4.2</v>
      </c>
    </row>
    <row r="353" spans="6:21">
      <c r="F353" s="3">
        <v>43087</v>
      </c>
      <c r="G353" s="3" t="str">
        <f t="shared" si="40"/>
        <v>December</v>
      </c>
      <c r="H353" t="s">
        <v>8</v>
      </c>
      <c r="I353">
        <v>30.9</v>
      </c>
      <c r="J353">
        <v>1.43</v>
      </c>
      <c r="K353" t="str">
        <f t="shared" si="41"/>
        <v>Heavy</v>
      </c>
      <c r="L353">
        <v>27</v>
      </c>
      <c r="M353" t="str">
        <f t="shared" si="46"/>
        <v>Medium</v>
      </c>
      <c r="N353" t="str">
        <f t="shared" si="42"/>
        <v>5</v>
      </c>
      <c r="O353" s="4">
        <v>0.3</v>
      </c>
      <c r="P353">
        <v>13</v>
      </c>
      <c r="Q353" s="5">
        <v>8</v>
      </c>
      <c r="R353" s="6">
        <f t="shared" si="47"/>
        <v>3.9</v>
      </c>
      <c r="S353" t="str">
        <f t="shared" si="43"/>
        <v>0</v>
      </c>
      <c r="T353" s="8">
        <f t="shared" si="44"/>
        <v>5</v>
      </c>
      <c r="U353" s="4">
        <f t="shared" si="45"/>
        <v>3.9</v>
      </c>
    </row>
    <row r="354" spans="6:21">
      <c r="F354" s="3">
        <v>43088</v>
      </c>
      <c r="G354" s="3" t="str">
        <f t="shared" si="40"/>
        <v>December</v>
      </c>
      <c r="H354" t="s">
        <v>9</v>
      </c>
      <c r="I354">
        <v>41.4</v>
      </c>
      <c r="J354">
        <v>1</v>
      </c>
      <c r="K354" t="str">
        <f t="shared" si="41"/>
        <v>Medium</v>
      </c>
      <c r="L354">
        <v>33</v>
      </c>
      <c r="M354" t="str">
        <f t="shared" si="46"/>
        <v>Medium</v>
      </c>
      <c r="N354" t="str">
        <f t="shared" si="42"/>
        <v>5</v>
      </c>
      <c r="O354" s="4">
        <v>0.3</v>
      </c>
      <c r="P354">
        <v>18</v>
      </c>
      <c r="Q354" s="5">
        <v>8</v>
      </c>
      <c r="R354" s="6">
        <f t="shared" si="47"/>
        <v>5.3999999999999995</v>
      </c>
      <c r="S354" t="str">
        <f t="shared" si="43"/>
        <v>0</v>
      </c>
      <c r="T354" s="8">
        <f t="shared" si="44"/>
        <v>5</v>
      </c>
      <c r="U354" s="4">
        <f t="shared" si="45"/>
        <v>5.3999999999999995</v>
      </c>
    </row>
    <row r="355" spans="6:21">
      <c r="F355" s="3">
        <v>43089</v>
      </c>
      <c r="G355" s="3" t="str">
        <f t="shared" si="40"/>
        <v>December</v>
      </c>
      <c r="H355" t="s">
        <v>10</v>
      </c>
      <c r="I355">
        <v>36.799999999999997</v>
      </c>
      <c r="J355">
        <v>1.25</v>
      </c>
      <c r="K355" t="str">
        <f t="shared" si="41"/>
        <v>Heavy</v>
      </c>
      <c r="L355">
        <v>20</v>
      </c>
      <c r="M355" t="str">
        <f t="shared" si="46"/>
        <v>Low</v>
      </c>
      <c r="N355" t="str">
        <f t="shared" si="42"/>
        <v>5</v>
      </c>
      <c r="O355" s="4">
        <v>0.3</v>
      </c>
      <c r="P355">
        <v>16</v>
      </c>
      <c r="Q355" s="5">
        <v>8</v>
      </c>
      <c r="R355" s="6">
        <f t="shared" si="47"/>
        <v>4.8</v>
      </c>
      <c r="S355" t="str">
        <f t="shared" si="43"/>
        <v>0</v>
      </c>
      <c r="T355" s="8">
        <f t="shared" si="44"/>
        <v>5</v>
      </c>
      <c r="U355" s="4">
        <f t="shared" si="45"/>
        <v>4.8</v>
      </c>
    </row>
    <row r="356" spans="6:21">
      <c r="F356" s="3">
        <v>43090</v>
      </c>
      <c r="G356" s="3" t="str">
        <f t="shared" si="40"/>
        <v>December</v>
      </c>
      <c r="H356" t="s">
        <v>11</v>
      </c>
      <c r="I356">
        <v>40.5</v>
      </c>
      <c r="J356">
        <v>1.33</v>
      </c>
      <c r="K356" t="str">
        <f t="shared" si="41"/>
        <v>Heavy</v>
      </c>
      <c r="L356">
        <v>23</v>
      </c>
      <c r="M356" t="str">
        <f t="shared" si="46"/>
        <v>Low</v>
      </c>
      <c r="N356" t="str">
        <f t="shared" si="42"/>
        <v>5</v>
      </c>
      <c r="O356" s="4">
        <v>0.3</v>
      </c>
      <c r="P356">
        <v>15</v>
      </c>
      <c r="Q356" s="5">
        <v>8</v>
      </c>
      <c r="R356" s="6">
        <f t="shared" si="47"/>
        <v>4.5</v>
      </c>
      <c r="S356" t="str">
        <f t="shared" si="43"/>
        <v>0</v>
      </c>
      <c r="T356" s="8">
        <f t="shared" si="44"/>
        <v>5</v>
      </c>
      <c r="U356" s="4">
        <f t="shared" si="45"/>
        <v>4.5</v>
      </c>
    </row>
    <row r="357" spans="6:21">
      <c r="F357" s="3">
        <v>43091</v>
      </c>
      <c r="G357" s="3" t="str">
        <f t="shared" si="40"/>
        <v>December</v>
      </c>
      <c r="H357" t="s">
        <v>12</v>
      </c>
      <c r="I357">
        <v>30.9</v>
      </c>
      <c r="J357">
        <v>1.54</v>
      </c>
      <c r="K357" t="str">
        <f t="shared" si="41"/>
        <v>Heavy</v>
      </c>
      <c r="L357">
        <v>17</v>
      </c>
      <c r="M357" t="str">
        <f t="shared" si="46"/>
        <v>Low</v>
      </c>
      <c r="N357" t="str">
        <f t="shared" si="42"/>
        <v>5</v>
      </c>
      <c r="O357" s="4">
        <v>0.3</v>
      </c>
      <c r="P357">
        <v>13</v>
      </c>
      <c r="Q357" s="5">
        <v>8</v>
      </c>
      <c r="R357" s="6">
        <f t="shared" si="47"/>
        <v>3.9</v>
      </c>
      <c r="S357" t="str">
        <f t="shared" si="43"/>
        <v>0</v>
      </c>
      <c r="T357" s="8">
        <f t="shared" si="44"/>
        <v>5</v>
      </c>
      <c r="U357" s="4">
        <f t="shared" si="45"/>
        <v>3.9</v>
      </c>
    </row>
    <row r="358" spans="6:21">
      <c r="F358" s="3">
        <v>43092</v>
      </c>
      <c r="G358" s="3" t="str">
        <f t="shared" si="40"/>
        <v>December</v>
      </c>
      <c r="H358" t="s">
        <v>13</v>
      </c>
      <c r="I358">
        <v>42.4</v>
      </c>
      <c r="J358">
        <v>1.1100000000000001</v>
      </c>
      <c r="K358" t="str">
        <f t="shared" si="41"/>
        <v>Heavy</v>
      </c>
      <c r="L358">
        <v>20</v>
      </c>
      <c r="M358" t="str">
        <f t="shared" si="46"/>
        <v>Low</v>
      </c>
      <c r="N358" t="str">
        <f t="shared" si="42"/>
        <v>5</v>
      </c>
      <c r="O358" s="4">
        <v>0.3</v>
      </c>
      <c r="P358">
        <v>18</v>
      </c>
      <c r="Q358" s="5">
        <v>8</v>
      </c>
      <c r="R358" s="6">
        <f t="shared" si="47"/>
        <v>5.3999999999999995</v>
      </c>
      <c r="S358" t="str">
        <f t="shared" si="43"/>
        <v>0</v>
      </c>
      <c r="T358" s="8">
        <f t="shared" si="44"/>
        <v>5</v>
      </c>
      <c r="U358" s="4">
        <f t="shared" si="45"/>
        <v>5.3999999999999995</v>
      </c>
    </row>
    <row r="359" spans="6:21">
      <c r="F359" s="3">
        <v>43093</v>
      </c>
      <c r="G359" s="3" t="str">
        <f t="shared" si="40"/>
        <v>December</v>
      </c>
      <c r="H359" t="s">
        <v>7</v>
      </c>
      <c r="I359">
        <v>35.799999999999997</v>
      </c>
      <c r="J359">
        <v>1.25</v>
      </c>
      <c r="K359" t="str">
        <f t="shared" si="41"/>
        <v>Heavy</v>
      </c>
      <c r="L359">
        <v>26</v>
      </c>
      <c r="M359" t="str">
        <f t="shared" si="46"/>
        <v>Medium</v>
      </c>
      <c r="N359" t="str">
        <f t="shared" si="42"/>
        <v>5</v>
      </c>
      <c r="O359" s="4">
        <v>0.3</v>
      </c>
      <c r="P359">
        <v>16</v>
      </c>
      <c r="Q359" s="5">
        <v>8</v>
      </c>
      <c r="R359" s="6">
        <f t="shared" si="47"/>
        <v>4.8</v>
      </c>
      <c r="S359" t="str">
        <f t="shared" si="43"/>
        <v>0</v>
      </c>
      <c r="T359" s="8">
        <f t="shared" si="44"/>
        <v>5</v>
      </c>
      <c r="U359" s="4">
        <f t="shared" si="45"/>
        <v>4.8</v>
      </c>
    </row>
    <row r="360" spans="6:21">
      <c r="F360" s="3">
        <v>43094</v>
      </c>
      <c r="G360" s="3" t="str">
        <f t="shared" si="40"/>
        <v>December</v>
      </c>
      <c r="H360" t="s">
        <v>8</v>
      </c>
      <c r="I360">
        <v>35.5</v>
      </c>
      <c r="J360">
        <v>1.25</v>
      </c>
      <c r="K360" t="str">
        <f t="shared" si="41"/>
        <v>Heavy</v>
      </c>
      <c r="L360">
        <v>19</v>
      </c>
      <c r="M360" t="str">
        <f t="shared" si="46"/>
        <v>Low</v>
      </c>
      <c r="N360" t="str">
        <f t="shared" si="42"/>
        <v>5</v>
      </c>
      <c r="O360" s="4">
        <v>0.3</v>
      </c>
      <c r="P360">
        <v>15</v>
      </c>
      <c r="Q360" s="5">
        <v>8</v>
      </c>
      <c r="R360" s="6">
        <f t="shared" si="47"/>
        <v>4.5</v>
      </c>
      <c r="S360" t="str">
        <f t="shared" si="43"/>
        <v>0</v>
      </c>
      <c r="T360" s="8">
        <f t="shared" si="44"/>
        <v>5</v>
      </c>
      <c r="U360" s="4">
        <f t="shared" si="45"/>
        <v>4.5</v>
      </c>
    </row>
    <row r="361" spans="6:21">
      <c r="F361" s="3">
        <v>43095</v>
      </c>
      <c r="G361" s="3" t="str">
        <f t="shared" si="40"/>
        <v>December</v>
      </c>
      <c r="H361" t="s">
        <v>9</v>
      </c>
      <c r="I361">
        <v>28.9</v>
      </c>
      <c r="J361">
        <v>1.43</v>
      </c>
      <c r="K361" t="str">
        <f t="shared" si="41"/>
        <v>Heavy</v>
      </c>
      <c r="L361">
        <v>23</v>
      </c>
      <c r="M361" t="str">
        <f t="shared" si="46"/>
        <v>Low</v>
      </c>
      <c r="N361" t="str">
        <f t="shared" si="42"/>
        <v>5</v>
      </c>
      <c r="O361" s="4">
        <v>0.3</v>
      </c>
      <c r="P361">
        <v>13</v>
      </c>
      <c r="Q361" s="5">
        <v>8</v>
      </c>
      <c r="R361" s="6">
        <f t="shared" si="47"/>
        <v>3.9</v>
      </c>
      <c r="S361" t="str">
        <f t="shared" si="43"/>
        <v>0</v>
      </c>
      <c r="T361" s="8">
        <f t="shared" si="44"/>
        <v>5</v>
      </c>
      <c r="U361" s="4">
        <f t="shared" si="45"/>
        <v>3.9</v>
      </c>
    </row>
    <row r="362" spans="6:21">
      <c r="F362" s="3">
        <v>43096</v>
      </c>
      <c r="G362" s="3" t="str">
        <f t="shared" si="40"/>
        <v>December</v>
      </c>
      <c r="H362" t="s">
        <v>10</v>
      </c>
      <c r="I362">
        <v>42.7</v>
      </c>
      <c r="J362">
        <v>1</v>
      </c>
      <c r="K362" t="str">
        <f t="shared" si="41"/>
        <v>Medium</v>
      </c>
      <c r="L362">
        <v>33</v>
      </c>
      <c r="M362" t="str">
        <f t="shared" si="46"/>
        <v>Medium</v>
      </c>
      <c r="N362" t="str">
        <f t="shared" si="42"/>
        <v>5</v>
      </c>
      <c r="O362" s="4">
        <v>0.3</v>
      </c>
      <c r="P362">
        <v>19</v>
      </c>
      <c r="Q362" s="5">
        <v>8</v>
      </c>
      <c r="R362" s="6">
        <f t="shared" si="47"/>
        <v>5.7</v>
      </c>
      <c r="S362" t="str">
        <f t="shared" si="43"/>
        <v>0</v>
      </c>
      <c r="T362" s="8">
        <f t="shared" si="44"/>
        <v>5</v>
      </c>
      <c r="U362" s="4">
        <f t="shared" si="45"/>
        <v>5.7</v>
      </c>
    </row>
    <row r="363" spans="6:21">
      <c r="F363" s="3">
        <v>43097</v>
      </c>
      <c r="G363" s="3" t="str">
        <f t="shared" si="40"/>
        <v>December</v>
      </c>
      <c r="H363" t="s">
        <v>11</v>
      </c>
      <c r="I363">
        <v>37.799999999999997</v>
      </c>
      <c r="J363">
        <v>1.25</v>
      </c>
      <c r="K363" t="str">
        <f t="shared" si="41"/>
        <v>Heavy</v>
      </c>
      <c r="L363">
        <v>32</v>
      </c>
      <c r="M363" t="str">
        <f t="shared" si="46"/>
        <v>Medium</v>
      </c>
      <c r="N363" t="str">
        <f t="shared" si="42"/>
        <v>5</v>
      </c>
      <c r="O363" s="4">
        <v>0.3</v>
      </c>
      <c r="P363">
        <v>16</v>
      </c>
      <c r="Q363" s="5">
        <v>8</v>
      </c>
      <c r="R363" s="6">
        <f t="shared" si="47"/>
        <v>4.8</v>
      </c>
      <c r="S363" t="str">
        <f t="shared" si="43"/>
        <v>0</v>
      </c>
      <c r="T363" s="8">
        <f t="shared" si="44"/>
        <v>5</v>
      </c>
      <c r="U363" s="4">
        <f t="shared" si="45"/>
        <v>4.8</v>
      </c>
    </row>
    <row r="364" spans="6:21">
      <c r="F364" s="3">
        <v>43098</v>
      </c>
      <c r="G364" s="3" t="str">
        <f t="shared" si="40"/>
        <v>December</v>
      </c>
      <c r="H364" t="s">
        <v>12</v>
      </c>
      <c r="I364">
        <v>39.5</v>
      </c>
      <c r="J364">
        <v>1.25</v>
      </c>
      <c r="K364" t="str">
        <f t="shared" si="41"/>
        <v>Heavy</v>
      </c>
      <c r="L364">
        <v>17</v>
      </c>
      <c r="M364" t="str">
        <f t="shared" si="46"/>
        <v>Low</v>
      </c>
      <c r="N364" t="str">
        <f t="shared" si="42"/>
        <v>5</v>
      </c>
      <c r="O364" s="4">
        <v>0.3</v>
      </c>
      <c r="P364">
        <v>15</v>
      </c>
      <c r="Q364" s="5">
        <v>8</v>
      </c>
      <c r="R364" s="6">
        <f t="shared" si="47"/>
        <v>4.5</v>
      </c>
      <c r="S364" t="str">
        <f t="shared" si="43"/>
        <v>0</v>
      </c>
      <c r="T364" s="8">
        <f t="shared" si="44"/>
        <v>5</v>
      </c>
      <c r="U364" s="4">
        <f t="shared" si="45"/>
        <v>4.5</v>
      </c>
    </row>
    <row r="365" spans="6:21">
      <c r="F365" s="3">
        <v>43099</v>
      </c>
      <c r="G365" s="3" t="str">
        <f t="shared" si="40"/>
        <v>December</v>
      </c>
      <c r="H365" t="s">
        <v>13</v>
      </c>
      <c r="I365">
        <v>30.9</v>
      </c>
      <c r="J365">
        <v>1.43</v>
      </c>
      <c r="K365" t="str">
        <f t="shared" si="41"/>
        <v>Heavy</v>
      </c>
      <c r="L365">
        <v>22</v>
      </c>
      <c r="M365" t="str">
        <f t="shared" si="46"/>
        <v>Low</v>
      </c>
      <c r="N365" t="str">
        <f t="shared" si="42"/>
        <v>5</v>
      </c>
      <c r="O365" s="4">
        <v>0.3</v>
      </c>
      <c r="P365">
        <v>13</v>
      </c>
      <c r="Q365" s="5">
        <v>8</v>
      </c>
      <c r="R365" s="6">
        <f t="shared" si="47"/>
        <v>3.9</v>
      </c>
      <c r="S365" t="str">
        <f t="shared" si="43"/>
        <v>0</v>
      </c>
      <c r="T365" s="8">
        <f t="shared" si="44"/>
        <v>5</v>
      </c>
      <c r="U365" s="4">
        <f t="shared" si="45"/>
        <v>3.9</v>
      </c>
    </row>
    <row r="366" spans="6:21">
      <c r="F366" s="3">
        <v>43100</v>
      </c>
      <c r="G366" s="3" t="str">
        <f t="shared" si="40"/>
        <v>December</v>
      </c>
      <c r="H366" t="s">
        <v>7</v>
      </c>
      <c r="I366">
        <v>15.1</v>
      </c>
      <c r="J366">
        <v>2.5</v>
      </c>
      <c r="K366" t="str">
        <f t="shared" si="41"/>
        <v>Heavy</v>
      </c>
      <c r="L366">
        <v>9</v>
      </c>
      <c r="M366" t="str">
        <f t="shared" si="46"/>
        <v>Low</v>
      </c>
      <c r="N366" t="str">
        <f t="shared" si="42"/>
        <v>5</v>
      </c>
      <c r="O366" s="4">
        <v>0.3</v>
      </c>
      <c r="P366">
        <v>7</v>
      </c>
      <c r="Q366" s="5">
        <v>8</v>
      </c>
      <c r="R366" s="6">
        <f t="shared" si="47"/>
        <v>2.1</v>
      </c>
      <c r="S366" t="str">
        <f t="shared" si="43"/>
        <v>0</v>
      </c>
      <c r="T366" s="8">
        <f t="shared" si="44"/>
        <v>5</v>
      </c>
      <c r="U366" s="4">
        <f t="shared" si="45"/>
        <v>2.1</v>
      </c>
    </row>
    <row r="367" spans="6:21">
      <c r="G367" s="3"/>
      <c r="K367" t="str">
        <f t="shared" si="41"/>
        <v>None</v>
      </c>
      <c r="R367" s="6"/>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374"/>
  <sheetViews>
    <sheetView tabSelected="1" workbookViewId="0">
      <selection activeCell="B4" sqref="B4"/>
    </sheetView>
  </sheetViews>
  <sheetFormatPr defaultColWidth="8.85546875" defaultRowHeight="15"/>
  <cols>
    <col min="1" max="2" width="18.85546875" customWidth="1"/>
    <col min="3" max="3" width="52.140625" bestFit="1" customWidth="1"/>
    <col min="4" max="4" width="18.7109375" bestFit="1" customWidth="1"/>
    <col min="6" max="7" width="16.85546875" style="2" customWidth="1"/>
    <col min="8" max="8" width="14" customWidth="1"/>
    <col min="9" max="9" width="14.7109375" customWidth="1"/>
    <col min="10" max="10" width="9.85546875" customWidth="1"/>
    <col min="11" max="11" width="22.42578125" customWidth="1"/>
    <col min="13" max="13" width="19.42578125" customWidth="1"/>
    <col min="14" max="14" width="11.85546875" customWidth="1"/>
    <col min="15" max="15" width="8.85546875" style="4"/>
    <col min="16" max="16" width="8.85546875" customWidth="1"/>
    <col min="18" max="18" width="10.85546875" customWidth="1"/>
    <col min="19" max="19" width="9.7109375" customWidth="1"/>
    <col min="20" max="20" width="12.28515625" style="8" customWidth="1"/>
    <col min="21" max="21" width="9.42578125" style="4" customWidth="1"/>
    <col min="22" max="22" width="16.7109375" customWidth="1"/>
    <col min="23" max="23" width="10.7109375" bestFit="1" customWidth="1"/>
  </cols>
  <sheetData>
    <row r="1" spans="1:28">
      <c r="A1" s="7" t="s">
        <v>14</v>
      </c>
      <c r="B1" s="7" t="s">
        <v>15</v>
      </c>
      <c r="D1" s="8"/>
      <c r="F1" s="2" t="s">
        <v>0</v>
      </c>
      <c r="G1" s="2" t="s">
        <v>25</v>
      </c>
      <c r="H1" t="s">
        <v>1</v>
      </c>
      <c r="I1" t="s">
        <v>2</v>
      </c>
      <c r="J1" t="s">
        <v>3</v>
      </c>
      <c r="K1" t="s">
        <v>26</v>
      </c>
      <c r="L1" t="s">
        <v>4</v>
      </c>
      <c r="M1" t="s">
        <v>32</v>
      </c>
      <c r="N1" t="s">
        <v>37</v>
      </c>
      <c r="O1" s="4" t="s">
        <v>5</v>
      </c>
      <c r="P1" t="s">
        <v>6</v>
      </c>
      <c r="Q1" t="s">
        <v>33</v>
      </c>
      <c r="R1" t="s">
        <v>75</v>
      </c>
      <c r="S1" t="s">
        <v>36</v>
      </c>
      <c r="T1" s="8" t="s">
        <v>35</v>
      </c>
      <c r="U1" s="4" t="s">
        <v>38</v>
      </c>
    </row>
    <row r="2" spans="1:28">
      <c r="A2" t="s">
        <v>0</v>
      </c>
      <c r="B2" t="s">
        <v>42</v>
      </c>
      <c r="D2" s="3"/>
      <c r="F2" s="3">
        <v>42736</v>
      </c>
      <c r="G2" s="3" t="str">
        <f t="shared" ref="G2:G65" si="0">TEXT(F2,"mmmm")</f>
        <v>January</v>
      </c>
      <c r="H2" t="s">
        <v>7</v>
      </c>
      <c r="I2">
        <v>27</v>
      </c>
      <c r="J2">
        <v>2</v>
      </c>
      <c r="K2" t="str">
        <f>IF(J2&gt;1,"Heavy",IF(J2&gt;0,"Medium",IF(J2&lt;1,"None")))</f>
        <v>Heavy</v>
      </c>
      <c r="L2">
        <v>15</v>
      </c>
      <c r="M2" t="str">
        <f>IF(L2&gt;50,"High",IF(L2&gt;25,"Medium",IF(L2&lt;26,"Low")))</f>
        <v>Low</v>
      </c>
      <c r="N2" t="str">
        <f t="shared" ref="N2:N65" si="1">IF(L2&gt;60,"15",IF(L2&gt;35,"10",IF(L2&lt;36,"5")))</f>
        <v>5</v>
      </c>
      <c r="O2" s="4">
        <v>0.3</v>
      </c>
      <c r="P2">
        <v>10</v>
      </c>
      <c r="Q2" s="5">
        <v>8</v>
      </c>
      <c r="R2" s="6">
        <f>(O2*P2)</f>
        <v>3</v>
      </c>
      <c r="S2" t="str">
        <f t="shared" ref="S2:S65" si="2">IF(R2&gt;8,"10",IF(R2&lt;8,"0"))</f>
        <v>0</v>
      </c>
      <c r="T2" s="8">
        <f t="shared" ref="T2:T65" si="3">(N2+S2)</f>
        <v>5</v>
      </c>
      <c r="U2" s="4">
        <f t="shared" ref="U2:U65" si="4">R2</f>
        <v>3</v>
      </c>
    </row>
    <row r="3" spans="1:28">
      <c r="A3" t="s">
        <v>25</v>
      </c>
      <c r="B3" t="s">
        <v>42</v>
      </c>
      <c r="D3" s="2"/>
      <c r="F3" s="3">
        <v>42737</v>
      </c>
      <c r="G3" s="3" t="str">
        <f t="shared" si="0"/>
        <v>January</v>
      </c>
      <c r="H3" t="s">
        <v>8</v>
      </c>
      <c r="I3">
        <v>28.9</v>
      </c>
      <c r="J3">
        <v>1.33</v>
      </c>
      <c r="K3" t="str">
        <f t="shared" ref="K3:K66" si="5">IF(J3&gt;1,"Heavy",IF(J3&gt;0,"Medium",IF(J3&lt;1,"None")))</f>
        <v>Heavy</v>
      </c>
      <c r="L3">
        <v>15</v>
      </c>
      <c r="M3" t="str">
        <f t="shared" ref="M3:M66" si="6">IF(L3&gt;50,"High",IF(L3&gt;25,"Medium",IF(L3&lt;26,"Low")))</f>
        <v>Low</v>
      </c>
      <c r="N3" t="str">
        <f t="shared" si="1"/>
        <v>5</v>
      </c>
      <c r="O3" s="4">
        <v>0.3</v>
      </c>
      <c r="P3">
        <v>13</v>
      </c>
      <c r="Q3" s="5">
        <v>8</v>
      </c>
      <c r="R3" s="6">
        <f t="shared" ref="R3:R66" si="7">(O3*P3)</f>
        <v>3.9</v>
      </c>
      <c r="S3" t="str">
        <f t="shared" si="2"/>
        <v>0</v>
      </c>
      <c r="T3" s="8">
        <f t="shared" si="3"/>
        <v>5</v>
      </c>
      <c r="U3" s="4">
        <f t="shared" si="4"/>
        <v>3.9</v>
      </c>
    </row>
    <row r="4" spans="1:28">
      <c r="A4" t="s">
        <v>1</v>
      </c>
      <c r="B4" t="s">
        <v>42</v>
      </c>
      <c r="D4" s="2"/>
      <c r="F4" s="3">
        <v>42738</v>
      </c>
      <c r="G4" s="3" t="str">
        <f t="shared" si="0"/>
        <v>January</v>
      </c>
      <c r="H4" t="s">
        <v>9</v>
      </c>
      <c r="I4">
        <v>34.5</v>
      </c>
      <c r="J4">
        <v>1.33</v>
      </c>
      <c r="K4" t="str">
        <f t="shared" si="5"/>
        <v>Heavy</v>
      </c>
      <c r="L4">
        <v>27</v>
      </c>
      <c r="M4" t="str">
        <f t="shared" si="6"/>
        <v>Medium</v>
      </c>
      <c r="N4" t="str">
        <f t="shared" si="1"/>
        <v>5</v>
      </c>
      <c r="O4" s="4">
        <v>0.3</v>
      </c>
      <c r="P4">
        <v>15</v>
      </c>
      <c r="Q4" s="5">
        <v>8</v>
      </c>
      <c r="R4" s="6">
        <f t="shared" si="7"/>
        <v>4.5</v>
      </c>
      <c r="S4" t="str">
        <f t="shared" si="2"/>
        <v>0</v>
      </c>
      <c r="T4" s="8">
        <f t="shared" si="3"/>
        <v>5</v>
      </c>
      <c r="U4" s="4">
        <f t="shared" si="4"/>
        <v>4.5</v>
      </c>
    </row>
    <row r="5" spans="1:28">
      <c r="A5" t="s">
        <v>2</v>
      </c>
      <c r="B5" t="s">
        <v>43</v>
      </c>
      <c r="F5" s="3">
        <v>42739</v>
      </c>
      <c r="G5" s="3" t="str">
        <f t="shared" si="0"/>
        <v>January</v>
      </c>
      <c r="H5" t="s">
        <v>10</v>
      </c>
      <c r="I5">
        <v>44.1</v>
      </c>
      <c r="J5">
        <v>1.05</v>
      </c>
      <c r="K5" t="str">
        <f t="shared" si="5"/>
        <v>Heavy</v>
      </c>
      <c r="L5">
        <v>28</v>
      </c>
      <c r="M5" t="str">
        <f t="shared" si="6"/>
        <v>Medium</v>
      </c>
      <c r="N5" t="str">
        <f t="shared" si="1"/>
        <v>5</v>
      </c>
      <c r="O5" s="4">
        <v>0.3</v>
      </c>
      <c r="P5">
        <v>17</v>
      </c>
      <c r="Q5" s="5">
        <v>8</v>
      </c>
      <c r="R5" s="6">
        <f t="shared" si="7"/>
        <v>5.0999999999999996</v>
      </c>
      <c r="S5" t="str">
        <f t="shared" si="2"/>
        <v>0</v>
      </c>
      <c r="T5" s="8">
        <f t="shared" si="3"/>
        <v>5</v>
      </c>
      <c r="U5" s="4">
        <f t="shared" si="4"/>
        <v>5.0999999999999996</v>
      </c>
    </row>
    <row r="6" spans="1:28">
      <c r="A6" t="s">
        <v>3</v>
      </c>
      <c r="B6" t="s">
        <v>43</v>
      </c>
      <c r="D6" s="2"/>
      <c r="F6" s="3">
        <v>42740</v>
      </c>
      <c r="G6" s="3" t="str">
        <f t="shared" si="0"/>
        <v>January</v>
      </c>
      <c r="H6" t="s">
        <v>11</v>
      </c>
      <c r="I6">
        <v>42.4</v>
      </c>
      <c r="J6">
        <v>1</v>
      </c>
      <c r="K6" t="str">
        <f t="shared" si="5"/>
        <v>Medium</v>
      </c>
      <c r="L6">
        <v>33</v>
      </c>
      <c r="M6" t="str">
        <f t="shared" si="6"/>
        <v>Medium</v>
      </c>
      <c r="N6" t="str">
        <f t="shared" si="1"/>
        <v>5</v>
      </c>
      <c r="O6" s="4">
        <v>0.3</v>
      </c>
      <c r="P6">
        <v>18</v>
      </c>
      <c r="Q6" s="5">
        <v>8</v>
      </c>
      <c r="R6" s="6">
        <f t="shared" si="7"/>
        <v>5.3999999999999995</v>
      </c>
      <c r="S6" t="str">
        <f t="shared" si="2"/>
        <v>0</v>
      </c>
      <c r="T6" s="8">
        <f t="shared" si="3"/>
        <v>5</v>
      </c>
      <c r="U6" s="4">
        <f t="shared" si="4"/>
        <v>5.3999999999999995</v>
      </c>
    </row>
    <row r="7" spans="1:28">
      <c r="A7" t="s">
        <v>26</v>
      </c>
      <c r="B7" t="s">
        <v>42</v>
      </c>
      <c r="D7" s="2"/>
      <c r="F7" s="3">
        <v>42741</v>
      </c>
      <c r="G7" s="3" t="str">
        <f t="shared" si="0"/>
        <v>January</v>
      </c>
      <c r="H7" t="s">
        <v>12</v>
      </c>
      <c r="I7">
        <v>25.3</v>
      </c>
      <c r="J7">
        <v>1.54</v>
      </c>
      <c r="K7" t="str">
        <f t="shared" si="5"/>
        <v>Heavy</v>
      </c>
      <c r="L7">
        <v>23</v>
      </c>
      <c r="M7" t="str">
        <f t="shared" si="6"/>
        <v>Low</v>
      </c>
      <c r="N7" t="str">
        <f t="shared" si="1"/>
        <v>5</v>
      </c>
      <c r="O7" s="4">
        <v>0.3</v>
      </c>
      <c r="P7">
        <v>11</v>
      </c>
      <c r="Q7" s="5">
        <v>8</v>
      </c>
      <c r="R7" s="6">
        <f t="shared" si="7"/>
        <v>3.3</v>
      </c>
      <c r="S7" t="str">
        <f t="shared" si="2"/>
        <v>0</v>
      </c>
      <c r="T7" s="8">
        <f t="shared" si="3"/>
        <v>5</v>
      </c>
      <c r="U7" s="4">
        <f t="shared" si="4"/>
        <v>3.3</v>
      </c>
      <c r="Z7" t="s">
        <v>28</v>
      </c>
      <c r="AA7" t="s">
        <v>20</v>
      </c>
      <c r="AB7" t="s">
        <v>27</v>
      </c>
    </row>
    <row r="8" spans="1:28">
      <c r="A8" t="s">
        <v>4</v>
      </c>
      <c r="B8" t="s">
        <v>44</v>
      </c>
      <c r="D8" s="9"/>
      <c r="F8" s="3">
        <v>42742</v>
      </c>
      <c r="G8" s="3" t="str">
        <f t="shared" si="0"/>
        <v>January</v>
      </c>
      <c r="H8" t="s">
        <v>13</v>
      </c>
      <c r="I8">
        <v>32.9</v>
      </c>
      <c r="J8">
        <v>1.54</v>
      </c>
      <c r="K8" t="str">
        <f t="shared" si="5"/>
        <v>Heavy</v>
      </c>
      <c r="L8">
        <v>19</v>
      </c>
      <c r="M8" t="str">
        <f t="shared" si="6"/>
        <v>Low</v>
      </c>
      <c r="N8" t="str">
        <f t="shared" si="1"/>
        <v>5</v>
      </c>
      <c r="O8" s="4">
        <v>0.3</v>
      </c>
      <c r="P8">
        <v>13</v>
      </c>
      <c r="Q8" s="5">
        <v>8</v>
      </c>
      <c r="R8" s="6">
        <f t="shared" si="7"/>
        <v>3.9</v>
      </c>
      <c r="S8" t="str">
        <f t="shared" si="2"/>
        <v>0</v>
      </c>
      <c r="T8" s="8">
        <f t="shared" si="3"/>
        <v>5</v>
      </c>
      <c r="U8" s="4">
        <f t="shared" si="4"/>
        <v>3.9</v>
      </c>
      <c r="Z8" s="1" t="s">
        <v>29</v>
      </c>
      <c r="AA8" s="1" t="s">
        <v>72</v>
      </c>
      <c r="AB8">
        <v>15</v>
      </c>
    </row>
    <row r="9" spans="1:28">
      <c r="A9" t="s">
        <v>32</v>
      </c>
      <c r="B9" t="s">
        <v>42</v>
      </c>
      <c r="D9" s="2"/>
      <c r="F9" s="3">
        <v>42743</v>
      </c>
      <c r="G9" s="3" t="str">
        <f t="shared" si="0"/>
        <v>January</v>
      </c>
      <c r="H9" t="s">
        <v>7</v>
      </c>
      <c r="I9">
        <v>37.5</v>
      </c>
      <c r="J9">
        <v>1.18</v>
      </c>
      <c r="K9" t="str">
        <f t="shared" si="5"/>
        <v>Heavy</v>
      </c>
      <c r="L9">
        <v>28</v>
      </c>
      <c r="M9" t="str">
        <f t="shared" si="6"/>
        <v>Medium</v>
      </c>
      <c r="N9" t="str">
        <f t="shared" si="1"/>
        <v>5</v>
      </c>
      <c r="O9" s="4">
        <v>0.3</v>
      </c>
      <c r="P9">
        <v>15</v>
      </c>
      <c r="Q9" s="5">
        <v>8</v>
      </c>
      <c r="R9" s="6">
        <f t="shared" si="7"/>
        <v>4.5</v>
      </c>
      <c r="S9" t="str">
        <f t="shared" si="2"/>
        <v>0</v>
      </c>
      <c r="T9" s="8">
        <f t="shared" si="3"/>
        <v>5</v>
      </c>
      <c r="U9" s="4">
        <f t="shared" si="4"/>
        <v>4.5</v>
      </c>
      <c r="Z9" t="s">
        <v>30</v>
      </c>
      <c r="AA9" t="s">
        <v>74</v>
      </c>
      <c r="AB9">
        <v>10</v>
      </c>
    </row>
    <row r="10" spans="1:28">
      <c r="A10" t="s">
        <v>39</v>
      </c>
      <c r="B10" t="s">
        <v>44</v>
      </c>
      <c r="D10" s="9"/>
      <c r="F10" s="3">
        <v>42744</v>
      </c>
      <c r="G10" s="3" t="str">
        <f t="shared" si="0"/>
        <v>January</v>
      </c>
      <c r="H10" t="s">
        <v>8</v>
      </c>
      <c r="I10">
        <v>38.1</v>
      </c>
      <c r="J10">
        <v>1.18</v>
      </c>
      <c r="K10" t="str">
        <f t="shared" si="5"/>
        <v>Heavy</v>
      </c>
      <c r="L10">
        <v>20</v>
      </c>
      <c r="M10" t="str">
        <f t="shared" si="6"/>
        <v>Low</v>
      </c>
      <c r="N10" t="str">
        <f t="shared" si="1"/>
        <v>5</v>
      </c>
      <c r="O10" s="4">
        <v>0.3</v>
      </c>
      <c r="P10">
        <v>17</v>
      </c>
      <c r="Q10" s="5">
        <v>8</v>
      </c>
      <c r="R10" s="6">
        <f t="shared" si="7"/>
        <v>5.0999999999999996</v>
      </c>
      <c r="S10" t="str">
        <f t="shared" si="2"/>
        <v>0</v>
      </c>
      <c r="T10" s="8">
        <f t="shared" si="3"/>
        <v>5</v>
      </c>
      <c r="U10" s="4">
        <f t="shared" si="4"/>
        <v>5.0999999999999996</v>
      </c>
      <c r="Z10" t="s">
        <v>31</v>
      </c>
      <c r="AA10" t="s">
        <v>73</v>
      </c>
      <c r="AB10">
        <v>5</v>
      </c>
    </row>
    <row r="11" spans="1:28">
      <c r="A11" t="s">
        <v>5</v>
      </c>
      <c r="B11" t="s">
        <v>42</v>
      </c>
      <c r="D11" s="2"/>
      <c r="F11" s="3">
        <v>42745</v>
      </c>
      <c r="G11" s="3" t="str">
        <f t="shared" si="0"/>
        <v>January</v>
      </c>
      <c r="H11" t="s">
        <v>9</v>
      </c>
      <c r="I11">
        <v>43.4</v>
      </c>
      <c r="J11">
        <v>1.05</v>
      </c>
      <c r="K11" t="str">
        <f t="shared" si="5"/>
        <v>Heavy</v>
      </c>
      <c r="L11">
        <v>33</v>
      </c>
      <c r="M11" t="str">
        <f t="shared" si="6"/>
        <v>Medium</v>
      </c>
      <c r="N11" t="str">
        <f t="shared" si="1"/>
        <v>5</v>
      </c>
      <c r="O11" s="4">
        <v>0.3</v>
      </c>
      <c r="P11">
        <v>18</v>
      </c>
      <c r="Q11" s="5">
        <v>8</v>
      </c>
      <c r="R11" s="6">
        <f t="shared" si="7"/>
        <v>5.3999999999999995</v>
      </c>
      <c r="S11" t="str">
        <f t="shared" si="2"/>
        <v>0</v>
      </c>
      <c r="T11" s="8">
        <f t="shared" si="3"/>
        <v>5</v>
      </c>
      <c r="U11" s="4">
        <f t="shared" si="4"/>
        <v>5.3999999999999995</v>
      </c>
    </row>
    <row r="12" spans="1:28">
      <c r="A12" t="s">
        <v>6</v>
      </c>
      <c r="B12" t="s">
        <v>44</v>
      </c>
      <c r="D12" s="9"/>
      <c r="F12" s="3">
        <v>42746</v>
      </c>
      <c r="G12" s="3" t="str">
        <f t="shared" si="0"/>
        <v>January</v>
      </c>
      <c r="H12" t="s">
        <v>10</v>
      </c>
      <c r="I12">
        <v>32.6</v>
      </c>
      <c r="J12">
        <v>1.54</v>
      </c>
      <c r="K12" t="str">
        <f t="shared" si="5"/>
        <v>Heavy</v>
      </c>
      <c r="L12">
        <v>23</v>
      </c>
      <c r="M12" t="str">
        <f t="shared" si="6"/>
        <v>Low</v>
      </c>
      <c r="N12" t="str">
        <f t="shared" si="1"/>
        <v>5</v>
      </c>
      <c r="O12" s="4">
        <v>0.3</v>
      </c>
      <c r="P12">
        <v>12</v>
      </c>
      <c r="Q12" s="5">
        <v>8</v>
      </c>
      <c r="R12" s="6">
        <f t="shared" si="7"/>
        <v>3.5999999999999996</v>
      </c>
      <c r="S12" t="str">
        <f t="shared" si="2"/>
        <v>0</v>
      </c>
      <c r="T12" s="8">
        <f t="shared" si="3"/>
        <v>5</v>
      </c>
      <c r="U12" s="4">
        <f t="shared" si="4"/>
        <v>3.5999999999999996</v>
      </c>
    </row>
    <row r="13" spans="1:28">
      <c r="A13" t="s">
        <v>33</v>
      </c>
      <c r="B13" t="s">
        <v>42</v>
      </c>
      <c r="D13" s="2"/>
      <c r="F13" s="3">
        <v>42747</v>
      </c>
      <c r="G13" s="3" t="str">
        <f t="shared" si="0"/>
        <v>January</v>
      </c>
      <c r="H13" t="s">
        <v>11</v>
      </c>
      <c r="I13">
        <v>38.200000000000003</v>
      </c>
      <c r="J13">
        <v>1.33</v>
      </c>
      <c r="K13" t="str">
        <f t="shared" si="5"/>
        <v>Heavy</v>
      </c>
      <c r="L13">
        <v>16</v>
      </c>
      <c r="M13" t="str">
        <f t="shared" si="6"/>
        <v>Low</v>
      </c>
      <c r="N13" t="str">
        <f t="shared" si="1"/>
        <v>5</v>
      </c>
      <c r="O13" s="4">
        <v>0.3</v>
      </c>
      <c r="P13">
        <v>14</v>
      </c>
      <c r="Q13" s="5">
        <v>8</v>
      </c>
      <c r="R13" s="6">
        <f t="shared" si="7"/>
        <v>4.2</v>
      </c>
      <c r="S13" t="str">
        <f t="shared" si="2"/>
        <v>0</v>
      </c>
      <c r="T13" s="8">
        <f t="shared" si="3"/>
        <v>5</v>
      </c>
      <c r="U13" s="4">
        <f t="shared" si="4"/>
        <v>4.2</v>
      </c>
    </row>
    <row r="14" spans="1:28">
      <c r="A14" t="s">
        <v>34</v>
      </c>
      <c r="B14" t="s">
        <v>42</v>
      </c>
      <c r="D14" s="2"/>
      <c r="F14" s="3">
        <v>42748</v>
      </c>
      <c r="G14" s="3" t="str">
        <f t="shared" si="0"/>
        <v>January</v>
      </c>
      <c r="H14" t="s">
        <v>12</v>
      </c>
      <c r="I14">
        <v>37.5</v>
      </c>
      <c r="J14">
        <v>1.33</v>
      </c>
      <c r="K14" t="str">
        <f t="shared" si="5"/>
        <v>Heavy</v>
      </c>
      <c r="L14">
        <v>19</v>
      </c>
      <c r="M14" t="str">
        <f t="shared" si="6"/>
        <v>Low</v>
      </c>
      <c r="N14" t="str">
        <f t="shared" si="1"/>
        <v>5</v>
      </c>
      <c r="O14" s="4">
        <v>0.3</v>
      </c>
      <c r="P14">
        <v>15</v>
      </c>
      <c r="Q14" s="5">
        <v>8</v>
      </c>
      <c r="R14" s="6">
        <f t="shared" si="7"/>
        <v>4.5</v>
      </c>
      <c r="S14" t="str">
        <f t="shared" si="2"/>
        <v>0</v>
      </c>
      <c r="T14" s="8">
        <f t="shared" si="3"/>
        <v>5</v>
      </c>
      <c r="U14" s="4">
        <f t="shared" si="4"/>
        <v>4.5</v>
      </c>
    </row>
    <row r="15" spans="1:28">
      <c r="A15" t="s">
        <v>36</v>
      </c>
      <c r="B15" t="s">
        <v>44</v>
      </c>
      <c r="D15" s="2"/>
      <c r="F15" s="3">
        <v>42749</v>
      </c>
      <c r="G15" s="3" t="str">
        <f t="shared" si="0"/>
        <v>January</v>
      </c>
      <c r="H15" t="s">
        <v>13</v>
      </c>
      <c r="I15">
        <v>44.1</v>
      </c>
      <c r="J15">
        <v>1.05</v>
      </c>
      <c r="K15" t="str">
        <f t="shared" si="5"/>
        <v>Heavy</v>
      </c>
      <c r="L15">
        <v>23</v>
      </c>
      <c r="M15" t="str">
        <f t="shared" si="6"/>
        <v>Low</v>
      </c>
      <c r="N15" t="str">
        <f t="shared" si="1"/>
        <v>5</v>
      </c>
      <c r="O15" s="4">
        <v>0.3</v>
      </c>
      <c r="P15">
        <v>17</v>
      </c>
      <c r="Q15" s="5">
        <v>8</v>
      </c>
      <c r="R15" s="6">
        <f t="shared" si="7"/>
        <v>5.0999999999999996</v>
      </c>
      <c r="S15" t="str">
        <f t="shared" si="2"/>
        <v>0</v>
      </c>
      <c r="T15" s="8">
        <f t="shared" si="3"/>
        <v>5</v>
      </c>
      <c r="U15" s="4">
        <f t="shared" si="4"/>
        <v>5.0999999999999996</v>
      </c>
    </row>
    <row r="16" spans="1:28">
      <c r="A16" t="s">
        <v>40</v>
      </c>
      <c r="B16" t="s">
        <v>44</v>
      </c>
      <c r="D16" s="10"/>
      <c r="F16" s="3">
        <v>42750</v>
      </c>
      <c r="G16" s="3" t="str">
        <f t="shared" si="0"/>
        <v>January</v>
      </c>
      <c r="H16" t="s">
        <v>7</v>
      </c>
      <c r="I16">
        <v>43.4</v>
      </c>
      <c r="J16">
        <v>1.1100000000000001</v>
      </c>
      <c r="K16" t="str">
        <f t="shared" si="5"/>
        <v>Heavy</v>
      </c>
      <c r="L16">
        <v>33</v>
      </c>
      <c r="M16" t="str">
        <f t="shared" si="6"/>
        <v>Medium</v>
      </c>
      <c r="N16" t="str">
        <f t="shared" si="1"/>
        <v>5</v>
      </c>
      <c r="O16" s="4">
        <v>0.3</v>
      </c>
      <c r="P16">
        <v>18</v>
      </c>
      <c r="Q16" s="5">
        <v>8</v>
      </c>
      <c r="R16" s="6">
        <f t="shared" si="7"/>
        <v>5.3999999999999995</v>
      </c>
      <c r="S16" t="str">
        <f t="shared" si="2"/>
        <v>0</v>
      </c>
      <c r="T16" s="8">
        <f t="shared" si="3"/>
        <v>5</v>
      </c>
      <c r="U16" s="4">
        <f t="shared" si="4"/>
        <v>5.3999999999999995</v>
      </c>
    </row>
    <row r="17" spans="1:21">
      <c r="A17" t="s">
        <v>38</v>
      </c>
      <c r="B17" t="s">
        <v>43</v>
      </c>
      <c r="D17" s="2"/>
      <c r="F17" s="3">
        <v>42751</v>
      </c>
      <c r="G17" s="3" t="str">
        <f t="shared" si="0"/>
        <v>January</v>
      </c>
      <c r="H17" t="s">
        <v>8</v>
      </c>
      <c r="I17">
        <v>30.6</v>
      </c>
      <c r="J17">
        <v>1.67</v>
      </c>
      <c r="K17" t="str">
        <f t="shared" si="5"/>
        <v>Heavy</v>
      </c>
      <c r="L17">
        <v>24</v>
      </c>
      <c r="M17" t="str">
        <f t="shared" si="6"/>
        <v>Low</v>
      </c>
      <c r="N17" t="str">
        <f t="shared" si="1"/>
        <v>5</v>
      </c>
      <c r="O17" s="4">
        <v>0.3</v>
      </c>
      <c r="P17">
        <v>12</v>
      </c>
      <c r="Q17" s="5">
        <v>8</v>
      </c>
      <c r="R17" s="6">
        <f t="shared" si="7"/>
        <v>3.5999999999999996</v>
      </c>
      <c r="S17" t="str">
        <f t="shared" si="2"/>
        <v>0</v>
      </c>
      <c r="T17" s="8">
        <f t="shared" si="3"/>
        <v>5</v>
      </c>
      <c r="U17" s="4">
        <f t="shared" si="4"/>
        <v>3.5999999999999996</v>
      </c>
    </row>
    <row r="18" spans="1:21">
      <c r="F18" s="3">
        <v>42752</v>
      </c>
      <c r="G18" s="3" t="str">
        <f t="shared" si="0"/>
        <v>January</v>
      </c>
      <c r="H18" t="s">
        <v>9</v>
      </c>
      <c r="I18">
        <v>32.200000000000003</v>
      </c>
      <c r="J18">
        <v>1.43</v>
      </c>
      <c r="K18" t="str">
        <f t="shared" si="5"/>
        <v>Heavy</v>
      </c>
      <c r="L18">
        <v>26</v>
      </c>
      <c r="M18" t="str">
        <f t="shared" si="6"/>
        <v>Medium</v>
      </c>
      <c r="N18" t="str">
        <f t="shared" si="1"/>
        <v>5</v>
      </c>
      <c r="O18" s="4">
        <v>0.3</v>
      </c>
      <c r="P18">
        <v>14</v>
      </c>
      <c r="Q18" s="5">
        <v>8</v>
      </c>
      <c r="R18" s="6">
        <f t="shared" si="7"/>
        <v>4.2</v>
      </c>
      <c r="S18" t="str">
        <f t="shared" si="2"/>
        <v>0</v>
      </c>
      <c r="T18" s="8">
        <f t="shared" si="3"/>
        <v>5</v>
      </c>
      <c r="U18" s="4">
        <f t="shared" si="4"/>
        <v>4.2</v>
      </c>
    </row>
    <row r="19" spans="1:21">
      <c r="F19" s="3">
        <v>42753</v>
      </c>
      <c r="G19" s="3" t="str">
        <f t="shared" si="0"/>
        <v>January</v>
      </c>
      <c r="H19" t="s">
        <v>10</v>
      </c>
      <c r="I19">
        <v>42.8</v>
      </c>
      <c r="J19">
        <v>1.18</v>
      </c>
      <c r="K19" t="str">
        <f t="shared" si="5"/>
        <v>Heavy</v>
      </c>
      <c r="L19">
        <v>33</v>
      </c>
      <c r="M19" t="str">
        <f t="shared" si="6"/>
        <v>Medium</v>
      </c>
      <c r="N19" t="str">
        <f t="shared" si="1"/>
        <v>5</v>
      </c>
      <c r="O19" s="4">
        <v>0.3</v>
      </c>
      <c r="P19">
        <v>16</v>
      </c>
      <c r="Q19" s="5">
        <v>8</v>
      </c>
      <c r="R19" s="6">
        <f t="shared" si="7"/>
        <v>4.8</v>
      </c>
      <c r="S19" t="str">
        <f t="shared" si="2"/>
        <v>0</v>
      </c>
      <c r="T19" s="8">
        <f t="shared" si="3"/>
        <v>5</v>
      </c>
      <c r="U19" s="4">
        <f t="shared" si="4"/>
        <v>4.8</v>
      </c>
    </row>
    <row r="20" spans="1:21">
      <c r="F20" s="3">
        <v>42754</v>
      </c>
      <c r="G20" s="3" t="str">
        <f t="shared" si="0"/>
        <v>January</v>
      </c>
      <c r="H20" t="s">
        <v>11</v>
      </c>
      <c r="I20">
        <v>43.1</v>
      </c>
      <c r="J20">
        <v>1.18</v>
      </c>
      <c r="K20" t="str">
        <f t="shared" si="5"/>
        <v>Heavy</v>
      </c>
      <c r="L20">
        <v>30</v>
      </c>
      <c r="M20" t="str">
        <f t="shared" si="6"/>
        <v>Medium</v>
      </c>
      <c r="N20" t="str">
        <f t="shared" si="1"/>
        <v>5</v>
      </c>
      <c r="O20" s="4">
        <v>0.3</v>
      </c>
      <c r="P20">
        <v>17</v>
      </c>
      <c r="Q20" s="5">
        <v>8</v>
      </c>
      <c r="R20" s="6">
        <f t="shared" si="7"/>
        <v>5.0999999999999996</v>
      </c>
      <c r="S20" t="str">
        <f t="shared" si="2"/>
        <v>0</v>
      </c>
      <c r="T20" s="8">
        <f t="shared" si="3"/>
        <v>5</v>
      </c>
      <c r="U20" s="4">
        <f t="shared" si="4"/>
        <v>5.0999999999999996</v>
      </c>
    </row>
    <row r="21" spans="1:21">
      <c r="F21" s="3">
        <v>42755</v>
      </c>
      <c r="G21" s="3" t="str">
        <f t="shared" si="0"/>
        <v>January</v>
      </c>
      <c r="H21" t="s">
        <v>12</v>
      </c>
      <c r="I21">
        <v>31.6</v>
      </c>
      <c r="J21">
        <v>1.43</v>
      </c>
      <c r="K21" t="str">
        <f t="shared" si="5"/>
        <v>Heavy</v>
      </c>
      <c r="L21">
        <v>20</v>
      </c>
      <c r="M21" t="str">
        <f t="shared" si="6"/>
        <v>Low</v>
      </c>
      <c r="N21" t="str">
        <f t="shared" si="1"/>
        <v>5</v>
      </c>
      <c r="O21" s="4">
        <v>0.3</v>
      </c>
      <c r="P21">
        <v>12</v>
      </c>
      <c r="Q21" s="5">
        <v>8</v>
      </c>
      <c r="R21" s="6">
        <f t="shared" si="7"/>
        <v>3.5999999999999996</v>
      </c>
      <c r="S21" t="str">
        <f t="shared" si="2"/>
        <v>0</v>
      </c>
      <c r="T21" s="8">
        <f t="shared" si="3"/>
        <v>5</v>
      </c>
      <c r="U21" s="4">
        <f t="shared" si="4"/>
        <v>3.5999999999999996</v>
      </c>
    </row>
    <row r="22" spans="1:21">
      <c r="F22" s="3">
        <v>42756</v>
      </c>
      <c r="G22" s="3" t="str">
        <f t="shared" si="0"/>
        <v>January</v>
      </c>
      <c r="H22" t="s">
        <v>13</v>
      </c>
      <c r="I22">
        <v>36.200000000000003</v>
      </c>
      <c r="J22">
        <v>1.25</v>
      </c>
      <c r="K22" t="str">
        <f t="shared" si="5"/>
        <v>Heavy</v>
      </c>
      <c r="L22">
        <v>16</v>
      </c>
      <c r="M22" t="str">
        <f t="shared" si="6"/>
        <v>Low</v>
      </c>
      <c r="N22" t="str">
        <f t="shared" si="1"/>
        <v>5</v>
      </c>
      <c r="O22" s="4">
        <v>0.3</v>
      </c>
      <c r="P22">
        <v>14</v>
      </c>
      <c r="Q22" s="5">
        <v>8</v>
      </c>
      <c r="R22" s="6">
        <f t="shared" si="7"/>
        <v>4.2</v>
      </c>
      <c r="S22" t="str">
        <f t="shared" si="2"/>
        <v>0</v>
      </c>
      <c r="T22" s="8">
        <f t="shared" si="3"/>
        <v>5</v>
      </c>
      <c r="U22" s="4">
        <f t="shared" si="4"/>
        <v>4.2</v>
      </c>
    </row>
    <row r="23" spans="1:21">
      <c r="F23" s="3">
        <v>42757</v>
      </c>
      <c r="G23" s="3" t="str">
        <f t="shared" si="0"/>
        <v>January</v>
      </c>
      <c r="H23" t="s">
        <v>7</v>
      </c>
      <c r="I23">
        <v>40.799999999999997</v>
      </c>
      <c r="J23">
        <v>1.1100000000000001</v>
      </c>
      <c r="K23" t="str">
        <f t="shared" si="5"/>
        <v>Heavy</v>
      </c>
      <c r="L23">
        <v>19</v>
      </c>
      <c r="M23" t="str">
        <f t="shared" si="6"/>
        <v>Low</v>
      </c>
      <c r="N23" t="str">
        <f t="shared" si="1"/>
        <v>5</v>
      </c>
      <c r="O23" s="4">
        <v>0.3</v>
      </c>
      <c r="P23">
        <v>16</v>
      </c>
      <c r="Q23" s="5">
        <v>8</v>
      </c>
      <c r="R23" s="6">
        <f t="shared" si="7"/>
        <v>4.8</v>
      </c>
      <c r="S23" t="str">
        <f t="shared" si="2"/>
        <v>0</v>
      </c>
      <c r="T23" s="8">
        <f t="shared" si="3"/>
        <v>5</v>
      </c>
      <c r="U23" s="4">
        <f t="shared" si="4"/>
        <v>4.8</v>
      </c>
    </row>
    <row r="24" spans="1:21">
      <c r="F24" s="3">
        <v>42758</v>
      </c>
      <c r="G24" s="3" t="str">
        <f t="shared" si="0"/>
        <v>January</v>
      </c>
      <c r="H24" t="s">
        <v>8</v>
      </c>
      <c r="I24">
        <v>38.1</v>
      </c>
      <c r="J24">
        <v>1.05</v>
      </c>
      <c r="K24" t="str">
        <f t="shared" si="5"/>
        <v>Heavy</v>
      </c>
      <c r="L24">
        <v>21</v>
      </c>
      <c r="M24" t="str">
        <f t="shared" si="6"/>
        <v>Low</v>
      </c>
      <c r="N24" t="str">
        <f t="shared" si="1"/>
        <v>5</v>
      </c>
      <c r="O24" s="4">
        <v>0.3</v>
      </c>
      <c r="P24">
        <v>17</v>
      </c>
      <c r="Q24" s="5">
        <v>8</v>
      </c>
      <c r="R24" s="6">
        <f t="shared" si="7"/>
        <v>5.0999999999999996</v>
      </c>
      <c r="S24" t="str">
        <f t="shared" si="2"/>
        <v>0</v>
      </c>
      <c r="T24" s="8">
        <f t="shared" si="3"/>
        <v>5</v>
      </c>
      <c r="U24" s="4">
        <f t="shared" si="4"/>
        <v>5.0999999999999996</v>
      </c>
    </row>
    <row r="25" spans="1:21">
      <c r="F25" s="3">
        <v>42759</v>
      </c>
      <c r="G25" s="3" t="str">
        <f t="shared" si="0"/>
        <v>January</v>
      </c>
      <c r="H25" t="s">
        <v>9</v>
      </c>
      <c r="I25">
        <v>28.6</v>
      </c>
      <c r="J25">
        <v>1.54</v>
      </c>
      <c r="K25" t="str">
        <f t="shared" si="5"/>
        <v>Heavy</v>
      </c>
      <c r="L25">
        <v>20</v>
      </c>
      <c r="M25" t="str">
        <f t="shared" si="6"/>
        <v>Low</v>
      </c>
      <c r="N25" t="str">
        <f t="shared" si="1"/>
        <v>5</v>
      </c>
      <c r="O25" s="4">
        <v>0.3</v>
      </c>
      <c r="P25">
        <v>12</v>
      </c>
      <c r="Q25" s="5">
        <v>8</v>
      </c>
      <c r="R25" s="6">
        <f t="shared" si="7"/>
        <v>3.5999999999999996</v>
      </c>
      <c r="S25" t="str">
        <f t="shared" si="2"/>
        <v>0</v>
      </c>
      <c r="T25" s="8">
        <f t="shared" si="3"/>
        <v>5</v>
      </c>
      <c r="U25" s="4">
        <f t="shared" si="4"/>
        <v>3.5999999999999996</v>
      </c>
    </row>
    <row r="26" spans="1:21">
      <c r="F26" s="3">
        <v>42760</v>
      </c>
      <c r="G26" s="3" t="str">
        <f t="shared" si="0"/>
        <v>January</v>
      </c>
      <c r="H26" t="s">
        <v>10</v>
      </c>
      <c r="I26">
        <v>32.200000000000003</v>
      </c>
      <c r="J26">
        <v>1.25</v>
      </c>
      <c r="K26" t="str">
        <f t="shared" si="5"/>
        <v>Heavy</v>
      </c>
      <c r="L26">
        <v>24</v>
      </c>
      <c r="M26" t="str">
        <f t="shared" si="6"/>
        <v>Low</v>
      </c>
      <c r="N26" t="str">
        <f t="shared" si="1"/>
        <v>5</v>
      </c>
      <c r="O26" s="4">
        <v>0.3</v>
      </c>
      <c r="P26">
        <v>14</v>
      </c>
      <c r="Q26" s="5">
        <v>8</v>
      </c>
      <c r="R26" s="6">
        <f t="shared" si="7"/>
        <v>4.2</v>
      </c>
      <c r="S26" t="str">
        <f t="shared" si="2"/>
        <v>0</v>
      </c>
      <c r="T26" s="8">
        <f t="shared" si="3"/>
        <v>5</v>
      </c>
      <c r="U26" s="4">
        <f t="shared" si="4"/>
        <v>4.2</v>
      </c>
    </row>
    <row r="27" spans="1:21">
      <c r="F27" s="3">
        <v>42761</v>
      </c>
      <c r="G27" s="3" t="str">
        <f t="shared" si="0"/>
        <v>January</v>
      </c>
      <c r="H27" t="s">
        <v>11</v>
      </c>
      <c r="I27">
        <v>35.799999999999997</v>
      </c>
      <c r="J27">
        <v>1.25</v>
      </c>
      <c r="K27" t="str">
        <f t="shared" si="5"/>
        <v>Heavy</v>
      </c>
      <c r="L27">
        <v>18</v>
      </c>
      <c r="M27" t="str">
        <f t="shared" si="6"/>
        <v>Low</v>
      </c>
      <c r="N27" t="str">
        <f t="shared" si="1"/>
        <v>5</v>
      </c>
      <c r="O27" s="4">
        <v>0.3</v>
      </c>
      <c r="P27">
        <v>16</v>
      </c>
      <c r="Q27" s="5">
        <v>8</v>
      </c>
      <c r="R27" s="6">
        <f t="shared" si="7"/>
        <v>4.8</v>
      </c>
      <c r="S27" t="str">
        <f t="shared" si="2"/>
        <v>0</v>
      </c>
      <c r="T27" s="8">
        <f t="shared" si="3"/>
        <v>5</v>
      </c>
      <c r="U27" s="4">
        <f t="shared" si="4"/>
        <v>4.8</v>
      </c>
    </row>
    <row r="28" spans="1:21">
      <c r="F28" s="3">
        <v>42762</v>
      </c>
      <c r="G28" s="3" t="str">
        <f t="shared" si="0"/>
        <v>January</v>
      </c>
      <c r="H28" t="s">
        <v>12</v>
      </c>
      <c r="I28">
        <v>42.1</v>
      </c>
      <c r="J28">
        <v>1.05</v>
      </c>
      <c r="K28" t="str">
        <f t="shared" si="5"/>
        <v>Heavy</v>
      </c>
      <c r="L28">
        <v>22</v>
      </c>
      <c r="M28" t="str">
        <f t="shared" si="6"/>
        <v>Low</v>
      </c>
      <c r="N28" t="str">
        <f t="shared" si="1"/>
        <v>5</v>
      </c>
      <c r="O28" s="4">
        <v>0.3</v>
      </c>
      <c r="P28">
        <v>17</v>
      </c>
      <c r="Q28" s="5">
        <v>8</v>
      </c>
      <c r="R28" s="6">
        <f t="shared" si="7"/>
        <v>5.0999999999999996</v>
      </c>
      <c r="S28" t="str">
        <f t="shared" si="2"/>
        <v>0</v>
      </c>
      <c r="T28" s="8">
        <f t="shared" si="3"/>
        <v>5</v>
      </c>
      <c r="U28" s="4">
        <f t="shared" si="4"/>
        <v>5.0999999999999996</v>
      </c>
    </row>
    <row r="29" spans="1:21">
      <c r="F29" s="3">
        <v>42763</v>
      </c>
      <c r="G29" s="3" t="str">
        <f t="shared" si="0"/>
        <v>January</v>
      </c>
      <c r="H29" t="s">
        <v>13</v>
      </c>
      <c r="I29">
        <v>34.9</v>
      </c>
      <c r="J29">
        <v>1.33</v>
      </c>
      <c r="K29" t="str">
        <f t="shared" si="5"/>
        <v>Heavy</v>
      </c>
      <c r="L29">
        <v>15</v>
      </c>
      <c r="M29" t="str">
        <f t="shared" si="6"/>
        <v>Low</v>
      </c>
      <c r="N29" t="str">
        <f t="shared" si="1"/>
        <v>5</v>
      </c>
      <c r="O29" s="4">
        <v>0.3</v>
      </c>
      <c r="P29">
        <v>13</v>
      </c>
      <c r="Q29" s="5">
        <v>8</v>
      </c>
      <c r="R29" s="6">
        <f t="shared" si="7"/>
        <v>3.9</v>
      </c>
      <c r="S29" t="str">
        <f t="shared" si="2"/>
        <v>0</v>
      </c>
      <c r="T29" s="8">
        <f t="shared" si="3"/>
        <v>5</v>
      </c>
      <c r="U29" s="4">
        <f t="shared" si="4"/>
        <v>3.9</v>
      </c>
    </row>
    <row r="30" spans="1:21">
      <c r="F30" s="3">
        <v>42764</v>
      </c>
      <c r="G30" s="3" t="str">
        <f t="shared" si="0"/>
        <v>January</v>
      </c>
      <c r="H30" t="s">
        <v>7</v>
      </c>
      <c r="I30">
        <v>35.200000000000003</v>
      </c>
      <c r="J30">
        <v>1.33</v>
      </c>
      <c r="K30" t="str">
        <f t="shared" si="5"/>
        <v>Heavy</v>
      </c>
      <c r="L30">
        <v>27</v>
      </c>
      <c r="M30" t="str">
        <f t="shared" si="6"/>
        <v>Medium</v>
      </c>
      <c r="N30" t="str">
        <f t="shared" si="1"/>
        <v>5</v>
      </c>
      <c r="O30" s="4">
        <v>0.3</v>
      </c>
      <c r="P30">
        <v>14</v>
      </c>
      <c r="Q30" s="5">
        <v>8</v>
      </c>
      <c r="R30" s="6">
        <f t="shared" si="7"/>
        <v>4.2</v>
      </c>
      <c r="S30" t="str">
        <f t="shared" si="2"/>
        <v>0</v>
      </c>
      <c r="T30" s="8">
        <f t="shared" si="3"/>
        <v>5</v>
      </c>
      <c r="U30" s="4">
        <f t="shared" si="4"/>
        <v>4.2</v>
      </c>
    </row>
    <row r="31" spans="1:21">
      <c r="F31" s="3">
        <v>42765</v>
      </c>
      <c r="G31" s="3" t="str">
        <f t="shared" si="0"/>
        <v>January</v>
      </c>
      <c r="H31" t="s">
        <v>8</v>
      </c>
      <c r="I31">
        <v>41.1</v>
      </c>
      <c r="J31">
        <v>1.05</v>
      </c>
      <c r="K31" t="str">
        <f t="shared" si="5"/>
        <v>Heavy</v>
      </c>
      <c r="L31">
        <v>20</v>
      </c>
      <c r="M31" t="str">
        <f t="shared" si="6"/>
        <v>Low</v>
      </c>
      <c r="N31" t="str">
        <f t="shared" si="1"/>
        <v>5</v>
      </c>
      <c r="O31" s="4">
        <v>0.3</v>
      </c>
      <c r="P31">
        <v>17</v>
      </c>
      <c r="Q31" s="5">
        <v>8</v>
      </c>
      <c r="R31" s="6">
        <f t="shared" si="7"/>
        <v>5.0999999999999996</v>
      </c>
      <c r="S31" t="str">
        <f t="shared" si="2"/>
        <v>0</v>
      </c>
      <c r="T31" s="8">
        <f t="shared" si="3"/>
        <v>5</v>
      </c>
      <c r="U31" s="4">
        <f t="shared" si="4"/>
        <v>5.0999999999999996</v>
      </c>
    </row>
    <row r="32" spans="1:21">
      <c r="F32" s="3">
        <v>42766</v>
      </c>
      <c r="G32" s="3" t="str">
        <f t="shared" si="0"/>
        <v>January</v>
      </c>
      <c r="H32" t="s">
        <v>9</v>
      </c>
      <c r="I32">
        <v>40.4</v>
      </c>
      <c r="J32">
        <v>1.05</v>
      </c>
      <c r="K32" t="str">
        <f t="shared" si="5"/>
        <v>Heavy</v>
      </c>
      <c r="L32">
        <v>37</v>
      </c>
      <c r="M32" t="str">
        <f t="shared" si="6"/>
        <v>Medium</v>
      </c>
      <c r="N32" t="str">
        <f t="shared" si="1"/>
        <v>10</v>
      </c>
      <c r="O32" s="4">
        <v>0.3</v>
      </c>
      <c r="P32">
        <v>18</v>
      </c>
      <c r="Q32" s="5">
        <v>8</v>
      </c>
      <c r="R32" s="6">
        <f t="shared" si="7"/>
        <v>5.3999999999999995</v>
      </c>
      <c r="S32" t="str">
        <f t="shared" si="2"/>
        <v>0</v>
      </c>
      <c r="T32" s="8">
        <f t="shared" si="3"/>
        <v>10</v>
      </c>
      <c r="U32" s="4">
        <f t="shared" si="4"/>
        <v>5.3999999999999995</v>
      </c>
    </row>
    <row r="33" spans="6:21">
      <c r="F33" s="3">
        <v>42767</v>
      </c>
      <c r="G33" s="3" t="str">
        <f t="shared" si="0"/>
        <v>February</v>
      </c>
      <c r="H33" t="s">
        <v>10</v>
      </c>
      <c r="I33">
        <v>42.4</v>
      </c>
      <c r="J33">
        <v>1</v>
      </c>
      <c r="K33" t="str">
        <f t="shared" si="5"/>
        <v>Medium</v>
      </c>
      <c r="L33">
        <v>35</v>
      </c>
      <c r="M33" t="str">
        <f t="shared" si="6"/>
        <v>Medium</v>
      </c>
      <c r="N33" t="str">
        <f t="shared" si="1"/>
        <v>5</v>
      </c>
      <c r="O33" s="4">
        <v>0.3</v>
      </c>
      <c r="P33">
        <v>18</v>
      </c>
      <c r="Q33" s="5">
        <v>8</v>
      </c>
      <c r="R33" s="6">
        <f t="shared" si="7"/>
        <v>5.3999999999999995</v>
      </c>
      <c r="S33" t="str">
        <f t="shared" si="2"/>
        <v>0</v>
      </c>
      <c r="T33" s="8">
        <f t="shared" si="3"/>
        <v>5</v>
      </c>
      <c r="U33" s="4">
        <f t="shared" si="4"/>
        <v>5.3999999999999995</v>
      </c>
    </row>
    <row r="34" spans="6:21">
      <c r="F34" s="3">
        <v>42768</v>
      </c>
      <c r="G34" s="3" t="str">
        <f t="shared" si="0"/>
        <v>February</v>
      </c>
      <c r="H34" t="s">
        <v>11</v>
      </c>
      <c r="I34">
        <v>52</v>
      </c>
      <c r="J34">
        <v>1</v>
      </c>
      <c r="K34" t="str">
        <f t="shared" si="5"/>
        <v>Medium</v>
      </c>
      <c r="L34">
        <v>22</v>
      </c>
      <c r="M34" t="str">
        <f t="shared" si="6"/>
        <v>Low</v>
      </c>
      <c r="N34" t="str">
        <f t="shared" si="1"/>
        <v>5</v>
      </c>
      <c r="O34" s="4">
        <v>0.3</v>
      </c>
      <c r="P34">
        <v>20</v>
      </c>
      <c r="Q34" s="5">
        <v>8</v>
      </c>
      <c r="R34" s="6">
        <f t="shared" si="7"/>
        <v>6</v>
      </c>
      <c r="S34" t="str">
        <f t="shared" si="2"/>
        <v>0</v>
      </c>
      <c r="T34" s="8">
        <f t="shared" si="3"/>
        <v>5</v>
      </c>
      <c r="U34" s="4">
        <f t="shared" si="4"/>
        <v>6</v>
      </c>
    </row>
    <row r="35" spans="6:21">
      <c r="F35" s="3">
        <v>42769</v>
      </c>
      <c r="G35" s="3" t="str">
        <f t="shared" si="0"/>
        <v>February</v>
      </c>
      <c r="H35" t="s">
        <v>12</v>
      </c>
      <c r="I35">
        <v>50.3</v>
      </c>
      <c r="J35">
        <v>0.87</v>
      </c>
      <c r="K35" t="str">
        <f t="shared" si="5"/>
        <v>Medium</v>
      </c>
      <c r="L35">
        <v>25</v>
      </c>
      <c r="M35" t="str">
        <f t="shared" si="6"/>
        <v>Low</v>
      </c>
      <c r="N35" t="str">
        <f t="shared" si="1"/>
        <v>5</v>
      </c>
      <c r="O35" s="4">
        <v>0.3</v>
      </c>
      <c r="P35">
        <v>21</v>
      </c>
      <c r="Q35" s="5">
        <v>8</v>
      </c>
      <c r="R35" s="6">
        <f t="shared" si="7"/>
        <v>6.3</v>
      </c>
      <c r="S35" t="str">
        <f t="shared" si="2"/>
        <v>0</v>
      </c>
      <c r="T35" s="8">
        <f t="shared" si="3"/>
        <v>5</v>
      </c>
      <c r="U35" s="4">
        <f t="shared" si="4"/>
        <v>6.3</v>
      </c>
    </row>
    <row r="36" spans="6:21">
      <c r="F36" s="3">
        <v>42770</v>
      </c>
      <c r="G36" s="3" t="str">
        <f t="shared" si="0"/>
        <v>February</v>
      </c>
      <c r="H36" t="s">
        <v>13</v>
      </c>
      <c r="I36">
        <v>56.6</v>
      </c>
      <c r="J36">
        <v>0.83</v>
      </c>
      <c r="K36" t="str">
        <f t="shared" si="5"/>
        <v>Medium</v>
      </c>
      <c r="L36">
        <v>46</v>
      </c>
      <c r="M36" t="str">
        <f t="shared" si="6"/>
        <v>Medium</v>
      </c>
      <c r="N36" t="str">
        <f t="shared" si="1"/>
        <v>10</v>
      </c>
      <c r="O36" s="4">
        <v>0.3</v>
      </c>
      <c r="P36">
        <v>22</v>
      </c>
      <c r="Q36" s="5">
        <v>8</v>
      </c>
      <c r="R36" s="6">
        <f t="shared" si="7"/>
        <v>6.6</v>
      </c>
      <c r="S36" t="str">
        <f t="shared" si="2"/>
        <v>0</v>
      </c>
      <c r="T36" s="8">
        <f t="shared" si="3"/>
        <v>10</v>
      </c>
      <c r="U36" s="4">
        <f t="shared" si="4"/>
        <v>6.6</v>
      </c>
    </row>
    <row r="37" spans="6:21">
      <c r="F37" s="3">
        <v>42771</v>
      </c>
      <c r="G37" s="3" t="str">
        <f t="shared" si="0"/>
        <v>February</v>
      </c>
      <c r="H37" t="s">
        <v>7</v>
      </c>
      <c r="I37">
        <v>45.4</v>
      </c>
      <c r="J37">
        <v>1.1100000000000001</v>
      </c>
      <c r="K37" t="str">
        <f t="shared" si="5"/>
        <v>Heavy</v>
      </c>
      <c r="L37">
        <v>32</v>
      </c>
      <c r="M37" t="str">
        <f t="shared" si="6"/>
        <v>Medium</v>
      </c>
      <c r="N37" t="str">
        <f t="shared" si="1"/>
        <v>5</v>
      </c>
      <c r="O37" s="4">
        <v>0.3</v>
      </c>
      <c r="P37">
        <v>18</v>
      </c>
      <c r="Q37" s="5">
        <v>8</v>
      </c>
      <c r="R37" s="6">
        <f t="shared" si="7"/>
        <v>5.3999999999999995</v>
      </c>
      <c r="S37" t="str">
        <f t="shared" si="2"/>
        <v>0</v>
      </c>
      <c r="T37" s="8">
        <f t="shared" si="3"/>
        <v>5</v>
      </c>
      <c r="U37" s="4">
        <f t="shared" si="4"/>
        <v>5.3999999999999995</v>
      </c>
    </row>
    <row r="38" spans="6:21">
      <c r="F38" s="3">
        <v>42772</v>
      </c>
      <c r="G38" s="3" t="str">
        <f t="shared" si="0"/>
        <v>February</v>
      </c>
      <c r="H38" t="s">
        <v>8</v>
      </c>
      <c r="I38">
        <v>45</v>
      </c>
      <c r="J38">
        <v>0.95</v>
      </c>
      <c r="K38" t="str">
        <f t="shared" si="5"/>
        <v>Medium</v>
      </c>
      <c r="L38">
        <v>28</v>
      </c>
      <c r="M38" t="str">
        <f t="shared" si="6"/>
        <v>Medium</v>
      </c>
      <c r="N38" t="str">
        <f t="shared" si="1"/>
        <v>5</v>
      </c>
      <c r="O38" s="4">
        <v>0.3</v>
      </c>
      <c r="P38">
        <v>20</v>
      </c>
      <c r="Q38" s="5">
        <v>8</v>
      </c>
      <c r="R38" s="6">
        <f t="shared" si="7"/>
        <v>6</v>
      </c>
      <c r="S38" t="str">
        <f t="shared" si="2"/>
        <v>0</v>
      </c>
      <c r="T38" s="8">
        <f t="shared" si="3"/>
        <v>5</v>
      </c>
      <c r="U38" s="4">
        <f t="shared" si="4"/>
        <v>6</v>
      </c>
    </row>
    <row r="39" spans="6:21">
      <c r="F39" s="3">
        <v>42773</v>
      </c>
      <c r="G39" s="3" t="str">
        <f t="shared" si="0"/>
        <v>February</v>
      </c>
      <c r="H39" t="s">
        <v>9</v>
      </c>
      <c r="I39">
        <v>52.3</v>
      </c>
      <c r="J39">
        <v>0.87</v>
      </c>
      <c r="K39" t="str">
        <f t="shared" si="5"/>
        <v>Medium</v>
      </c>
      <c r="L39">
        <v>39</v>
      </c>
      <c r="M39" t="str">
        <f t="shared" si="6"/>
        <v>Medium</v>
      </c>
      <c r="N39" t="str">
        <f t="shared" si="1"/>
        <v>10</v>
      </c>
      <c r="O39" s="4">
        <v>0.3</v>
      </c>
      <c r="P39">
        <v>21</v>
      </c>
      <c r="Q39" s="5">
        <v>8</v>
      </c>
      <c r="R39" s="6">
        <f t="shared" si="7"/>
        <v>6.3</v>
      </c>
      <c r="S39" t="str">
        <f t="shared" si="2"/>
        <v>0</v>
      </c>
      <c r="T39" s="8">
        <f t="shared" si="3"/>
        <v>10</v>
      </c>
      <c r="U39" s="4">
        <f t="shared" si="4"/>
        <v>6.3</v>
      </c>
    </row>
    <row r="40" spans="6:21">
      <c r="F40" s="3">
        <v>42774</v>
      </c>
      <c r="G40" s="3" t="str">
        <f t="shared" si="0"/>
        <v>February</v>
      </c>
      <c r="H40" t="s">
        <v>10</v>
      </c>
      <c r="I40">
        <v>52.6</v>
      </c>
      <c r="J40">
        <v>0.87</v>
      </c>
      <c r="K40" t="str">
        <f t="shared" si="5"/>
        <v>Medium</v>
      </c>
      <c r="L40">
        <v>31</v>
      </c>
      <c r="M40" t="str">
        <f t="shared" si="6"/>
        <v>Medium</v>
      </c>
      <c r="N40" t="str">
        <f t="shared" si="1"/>
        <v>5</v>
      </c>
      <c r="O40" s="4">
        <v>0.3</v>
      </c>
      <c r="P40">
        <v>22</v>
      </c>
      <c r="Q40" s="5">
        <v>8</v>
      </c>
      <c r="R40" s="6">
        <f t="shared" si="7"/>
        <v>6.6</v>
      </c>
      <c r="S40" t="str">
        <f t="shared" si="2"/>
        <v>0</v>
      </c>
      <c r="T40" s="8">
        <f t="shared" si="3"/>
        <v>5</v>
      </c>
      <c r="U40" s="4">
        <f t="shared" si="4"/>
        <v>6.6</v>
      </c>
    </row>
    <row r="41" spans="6:21">
      <c r="F41" s="3">
        <v>42775</v>
      </c>
      <c r="G41" s="3" t="str">
        <f t="shared" si="0"/>
        <v>February</v>
      </c>
      <c r="H41" t="s">
        <v>11</v>
      </c>
      <c r="I41">
        <v>42.7</v>
      </c>
      <c r="J41">
        <v>1</v>
      </c>
      <c r="K41" t="str">
        <f t="shared" si="5"/>
        <v>Medium</v>
      </c>
      <c r="L41">
        <v>39</v>
      </c>
      <c r="M41" t="str">
        <f t="shared" si="6"/>
        <v>Medium</v>
      </c>
      <c r="N41" t="str">
        <f t="shared" si="1"/>
        <v>10</v>
      </c>
      <c r="O41" s="4">
        <v>0.3</v>
      </c>
      <c r="P41">
        <v>19</v>
      </c>
      <c r="Q41" s="5">
        <v>8</v>
      </c>
      <c r="R41" s="6">
        <f t="shared" si="7"/>
        <v>5.7</v>
      </c>
      <c r="S41" t="str">
        <f t="shared" si="2"/>
        <v>0</v>
      </c>
      <c r="T41" s="8">
        <f t="shared" si="3"/>
        <v>10</v>
      </c>
      <c r="U41" s="4">
        <f t="shared" si="4"/>
        <v>5.7</v>
      </c>
    </row>
    <row r="42" spans="6:21">
      <c r="F42" s="3">
        <v>42776</v>
      </c>
      <c r="G42" s="3" t="str">
        <f t="shared" si="0"/>
        <v>February</v>
      </c>
      <c r="H42" t="s">
        <v>12</v>
      </c>
      <c r="I42">
        <v>50</v>
      </c>
      <c r="J42">
        <v>0.91</v>
      </c>
      <c r="K42" t="str">
        <f t="shared" si="5"/>
        <v>Medium</v>
      </c>
      <c r="L42">
        <v>40</v>
      </c>
      <c r="M42" t="str">
        <f t="shared" si="6"/>
        <v>Medium</v>
      </c>
      <c r="N42" t="str">
        <f t="shared" si="1"/>
        <v>10</v>
      </c>
      <c r="O42" s="4">
        <v>0.3</v>
      </c>
      <c r="P42">
        <v>20</v>
      </c>
      <c r="Q42" s="5">
        <v>8</v>
      </c>
      <c r="R42" s="6">
        <f t="shared" si="7"/>
        <v>6</v>
      </c>
      <c r="S42" t="str">
        <f t="shared" si="2"/>
        <v>0</v>
      </c>
      <c r="T42" s="8">
        <f t="shared" si="3"/>
        <v>10</v>
      </c>
      <c r="U42" s="4">
        <f t="shared" si="4"/>
        <v>6</v>
      </c>
    </row>
    <row r="43" spans="6:21">
      <c r="F43" s="3">
        <v>42777</v>
      </c>
      <c r="G43" s="3" t="str">
        <f t="shared" si="0"/>
        <v>February</v>
      </c>
      <c r="H43" t="s">
        <v>13</v>
      </c>
      <c r="I43">
        <v>51.3</v>
      </c>
      <c r="J43">
        <v>0.91</v>
      </c>
      <c r="K43" t="str">
        <f t="shared" si="5"/>
        <v>Medium</v>
      </c>
      <c r="L43">
        <v>35</v>
      </c>
      <c r="M43" t="str">
        <f t="shared" si="6"/>
        <v>Medium</v>
      </c>
      <c r="N43" t="str">
        <f t="shared" si="1"/>
        <v>5</v>
      </c>
      <c r="O43" s="4">
        <v>0.3</v>
      </c>
      <c r="P43">
        <v>21</v>
      </c>
      <c r="Q43" s="5">
        <v>8</v>
      </c>
      <c r="R43" s="6">
        <f t="shared" si="7"/>
        <v>6.3</v>
      </c>
      <c r="S43" t="str">
        <f t="shared" si="2"/>
        <v>0</v>
      </c>
      <c r="T43" s="8">
        <f t="shared" si="3"/>
        <v>5</v>
      </c>
      <c r="U43" s="4">
        <f t="shared" si="4"/>
        <v>6.3</v>
      </c>
    </row>
    <row r="44" spans="6:21">
      <c r="F44" s="3">
        <v>42778</v>
      </c>
      <c r="G44" s="3" t="str">
        <f t="shared" si="0"/>
        <v>February</v>
      </c>
      <c r="H44" t="s">
        <v>7</v>
      </c>
      <c r="I44">
        <v>55.6</v>
      </c>
      <c r="J44">
        <v>0.83</v>
      </c>
      <c r="K44" t="str">
        <f t="shared" si="5"/>
        <v>Medium</v>
      </c>
      <c r="L44">
        <v>41</v>
      </c>
      <c r="M44" t="str">
        <f t="shared" si="6"/>
        <v>Medium</v>
      </c>
      <c r="N44" t="str">
        <f t="shared" si="1"/>
        <v>10</v>
      </c>
      <c r="O44" s="4">
        <v>0.3</v>
      </c>
      <c r="P44">
        <v>22</v>
      </c>
      <c r="Q44" s="5">
        <v>8</v>
      </c>
      <c r="R44" s="6">
        <f t="shared" si="7"/>
        <v>6.6</v>
      </c>
      <c r="S44" t="str">
        <f t="shared" si="2"/>
        <v>0</v>
      </c>
      <c r="T44" s="8">
        <f t="shared" si="3"/>
        <v>10</v>
      </c>
      <c r="U44" s="4">
        <f t="shared" si="4"/>
        <v>6.6</v>
      </c>
    </row>
    <row r="45" spans="6:21">
      <c r="F45" s="3">
        <v>42779</v>
      </c>
      <c r="G45" s="3" t="str">
        <f t="shared" si="0"/>
        <v>February</v>
      </c>
      <c r="H45" t="s">
        <v>8</v>
      </c>
      <c r="I45">
        <v>46.4</v>
      </c>
      <c r="J45">
        <v>1.1100000000000001</v>
      </c>
      <c r="K45" t="str">
        <f t="shared" si="5"/>
        <v>Heavy</v>
      </c>
      <c r="L45">
        <v>34</v>
      </c>
      <c r="M45" t="str">
        <f t="shared" si="6"/>
        <v>Medium</v>
      </c>
      <c r="N45" t="str">
        <f t="shared" si="1"/>
        <v>5</v>
      </c>
      <c r="O45" s="4">
        <v>0.3</v>
      </c>
      <c r="P45">
        <v>18</v>
      </c>
      <c r="Q45" s="5">
        <v>8</v>
      </c>
      <c r="R45" s="6">
        <f t="shared" si="7"/>
        <v>5.3999999999999995</v>
      </c>
      <c r="S45" t="str">
        <f t="shared" si="2"/>
        <v>0</v>
      </c>
      <c r="T45" s="8">
        <f t="shared" si="3"/>
        <v>5</v>
      </c>
      <c r="U45" s="4">
        <f t="shared" si="4"/>
        <v>5.3999999999999995</v>
      </c>
    </row>
    <row r="46" spans="6:21">
      <c r="F46" s="3">
        <v>42780</v>
      </c>
      <c r="G46" s="3" t="str">
        <f t="shared" si="0"/>
        <v>February</v>
      </c>
      <c r="H46" t="s">
        <v>9</v>
      </c>
      <c r="I46">
        <v>47.7</v>
      </c>
      <c r="J46">
        <v>0.95</v>
      </c>
      <c r="K46" t="str">
        <f t="shared" si="5"/>
        <v>Medium</v>
      </c>
      <c r="L46">
        <v>35</v>
      </c>
      <c r="M46" t="str">
        <f t="shared" si="6"/>
        <v>Medium</v>
      </c>
      <c r="N46" t="str">
        <f t="shared" si="1"/>
        <v>5</v>
      </c>
      <c r="O46" s="4">
        <v>0.3</v>
      </c>
      <c r="P46">
        <v>19</v>
      </c>
      <c r="Q46" s="5">
        <v>8</v>
      </c>
      <c r="R46" s="6">
        <f t="shared" si="7"/>
        <v>5.7</v>
      </c>
      <c r="S46" t="str">
        <f t="shared" si="2"/>
        <v>0</v>
      </c>
      <c r="T46" s="8">
        <f t="shared" si="3"/>
        <v>5</v>
      </c>
      <c r="U46" s="4">
        <f t="shared" si="4"/>
        <v>5.7</v>
      </c>
    </row>
    <row r="47" spans="6:21">
      <c r="F47" s="3">
        <v>42781</v>
      </c>
      <c r="G47" s="3" t="str">
        <f t="shared" si="0"/>
        <v>February</v>
      </c>
      <c r="H47" t="s">
        <v>10</v>
      </c>
      <c r="I47">
        <v>52</v>
      </c>
      <c r="J47">
        <v>0.91</v>
      </c>
      <c r="K47" t="str">
        <f t="shared" si="5"/>
        <v>Medium</v>
      </c>
      <c r="L47">
        <v>33</v>
      </c>
      <c r="M47" t="str">
        <f t="shared" si="6"/>
        <v>Medium</v>
      </c>
      <c r="N47" t="str">
        <f t="shared" si="1"/>
        <v>5</v>
      </c>
      <c r="O47" s="4">
        <v>0.3</v>
      </c>
      <c r="P47">
        <v>20</v>
      </c>
      <c r="Q47" s="5">
        <v>8</v>
      </c>
      <c r="R47" s="6">
        <f t="shared" si="7"/>
        <v>6</v>
      </c>
      <c r="S47" t="str">
        <f t="shared" si="2"/>
        <v>0</v>
      </c>
      <c r="T47" s="8">
        <f t="shared" si="3"/>
        <v>5</v>
      </c>
      <c r="U47" s="4">
        <f t="shared" si="4"/>
        <v>6</v>
      </c>
    </row>
    <row r="48" spans="6:21">
      <c r="F48" s="3">
        <v>42782</v>
      </c>
      <c r="G48" s="3" t="str">
        <f t="shared" si="0"/>
        <v>February</v>
      </c>
      <c r="H48" t="s">
        <v>11</v>
      </c>
      <c r="I48">
        <v>47.3</v>
      </c>
      <c r="J48">
        <v>0.87</v>
      </c>
      <c r="K48" t="str">
        <f t="shared" si="5"/>
        <v>Medium</v>
      </c>
      <c r="L48">
        <v>31</v>
      </c>
      <c r="M48" t="str">
        <f t="shared" si="6"/>
        <v>Medium</v>
      </c>
      <c r="N48" t="str">
        <f t="shared" si="1"/>
        <v>5</v>
      </c>
      <c r="O48" s="4">
        <v>0.3</v>
      </c>
      <c r="P48">
        <v>21</v>
      </c>
      <c r="Q48" s="5">
        <v>8</v>
      </c>
      <c r="R48" s="6">
        <f t="shared" si="7"/>
        <v>6.3</v>
      </c>
      <c r="S48" t="str">
        <f t="shared" si="2"/>
        <v>0</v>
      </c>
      <c r="T48" s="8">
        <f t="shared" si="3"/>
        <v>5</v>
      </c>
      <c r="U48" s="4">
        <f t="shared" si="4"/>
        <v>6.3</v>
      </c>
    </row>
    <row r="49" spans="6:21">
      <c r="F49" s="3">
        <v>42783</v>
      </c>
      <c r="G49" s="3" t="str">
        <f t="shared" si="0"/>
        <v>February</v>
      </c>
      <c r="H49" t="s">
        <v>12</v>
      </c>
      <c r="I49">
        <v>40.4</v>
      </c>
      <c r="J49">
        <v>1</v>
      </c>
      <c r="K49" t="str">
        <f t="shared" si="5"/>
        <v>Medium</v>
      </c>
      <c r="L49">
        <v>29</v>
      </c>
      <c r="M49" t="str">
        <f t="shared" si="6"/>
        <v>Medium</v>
      </c>
      <c r="N49" t="str">
        <f t="shared" si="1"/>
        <v>5</v>
      </c>
      <c r="O49" s="4">
        <v>0.3</v>
      </c>
      <c r="P49">
        <v>18</v>
      </c>
      <c r="Q49" s="5">
        <v>8</v>
      </c>
      <c r="R49" s="6">
        <f t="shared" si="7"/>
        <v>5.3999999999999995</v>
      </c>
      <c r="S49" t="str">
        <f t="shared" si="2"/>
        <v>0</v>
      </c>
      <c r="T49" s="8">
        <f t="shared" si="3"/>
        <v>5</v>
      </c>
      <c r="U49" s="4">
        <f t="shared" si="4"/>
        <v>5.3999999999999995</v>
      </c>
    </row>
    <row r="50" spans="6:21">
      <c r="F50" s="3">
        <v>42784</v>
      </c>
      <c r="G50" s="3" t="str">
        <f t="shared" si="0"/>
        <v>February</v>
      </c>
      <c r="H50" t="s">
        <v>13</v>
      </c>
      <c r="I50">
        <v>43.7</v>
      </c>
      <c r="J50">
        <v>0.95</v>
      </c>
      <c r="K50" t="str">
        <f t="shared" si="5"/>
        <v>Medium</v>
      </c>
      <c r="L50">
        <v>25</v>
      </c>
      <c r="M50" t="str">
        <f t="shared" si="6"/>
        <v>Low</v>
      </c>
      <c r="N50" t="str">
        <f t="shared" si="1"/>
        <v>5</v>
      </c>
      <c r="O50" s="4">
        <v>0.3</v>
      </c>
      <c r="P50">
        <v>19</v>
      </c>
      <c r="Q50" s="5">
        <v>8</v>
      </c>
      <c r="R50" s="6">
        <f t="shared" si="7"/>
        <v>5.7</v>
      </c>
      <c r="S50" t="str">
        <f t="shared" si="2"/>
        <v>0</v>
      </c>
      <c r="T50" s="8">
        <f t="shared" si="3"/>
        <v>5</v>
      </c>
      <c r="U50" s="4">
        <f t="shared" si="4"/>
        <v>5.7</v>
      </c>
    </row>
    <row r="51" spans="6:21">
      <c r="F51" s="3">
        <v>42785</v>
      </c>
      <c r="G51" s="3" t="str">
        <f t="shared" si="0"/>
        <v>February</v>
      </c>
      <c r="H51" t="s">
        <v>7</v>
      </c>
      <c r="I51">
        <v>50</v>
      </c>
      <c r="J51">
        <v>0.95</v>
      </c>
      <c r="K51" t="str">
        <f t="shared" si="5"/>
        <v>Medium</v>
      </c>
      <c r="L51">
        <v>28</v>
      </c>
      <c r="M51" t="str">
        <f t="shared" si="6"/>
        <v>Medium</v>
      </c>
      <c r="N51" t="str">
        <f t="shared" si="1"/>
        <v>5</v>
      </c>
      <c r="O51" s="4">
        <v>0.3</v>
      </c>
      <c r="P51">
        <v>20</v>
      </c>
      <c r="Q51" s="5">
        <v>8</v>
      </c>
      <c r="R51" s="6">
        <f t="shared" si="7"/>
        <v>6</v>
      </c>
      <c r="S51" t="str">
        <f t="shared" si="2"/>
        <v>0</v>
      </c>
      <c r="T51" s="8">
        <f t="shared" si="3"/>
        <v>5</v>
      </c>
      <c r="U51" s="4">
        <f t="shared" si="4"/>
        <v>6</v>
      </c>
    </row>
    <row r="52" spans="6:21">
      <c r="F52" s="3">
        <v>42786</v>
      </c>
      <c r="G52" s="3" t="str">
        <f t="shared" si="0"/>
        <v>February</v>
      </c>
      <c r="H52" t="s">
        <v>8</v>
      </c>
      <c r="I52">
        <v>50.3</v>
      </c>
      <c r="J52">
        <v>0.95</v>
      </c>
      <c r="K52" t="str">
        <f t="shared" si="5"/>
        <v>Medium</v>
      </c>
      <c r="L52">
        <v>25</v>
      </c>
      <c r="M52" t="str">
        <f t="shared" si="6"/>
        <v>Low</v>
      </c>
      <c r="N52" t="str">
        <f t="shared" si="1"/>
        <v>5</v>
      </c>
      <c r="O52" s="4">
        <v>0.3</v>
      </c>
      <c r="P52">
        <v>21</v>
      </c>
      <c r="Q52" s="5">
        <v>8</v>
      </c>
      <c r="R52" s="6">
        <f t="shared" si="7"/>
        <v>6.3</v>
      </c>
      <c r="S52" t="str">
        <f t="shared" si="2"/>
        <v>0</v>
      </c>
      <c r="T52" s="8">
        <f t="shared" si="3"/>
        <v>5</v>
      </c>
      <c r="U52" s="4">
        <f t="shared" si="4"/>
        <v>6.3</v>
      </c>
    </row>
    <row r="53" spans="6:21">
      <c r="F53" s="3">
        <v>42787</v>
      </c>
      <c r="G53" s="3" t="str">
        <f t="shared" si="0"/>
        <v>February</v>
      </c>
      <c r="H53" t="s">
        <v>9</v>
      </c>
      <c r="I53">
        <v>42.4</v>
      </c>
      <c r="J53">
        <v>1</v>
      </c>
      <c r="K53" t="str">
        <f t="shared" si="5"/>
        <v>Medium</v>
      </c>
      <c r="L53">
        <v>28</v>
      </c>
      <c r="M53" t="str">
        <f t="shared" si="6"/>
        <v>Medium</v>
      </c>
      <c r="N53" t="str">
        <f t="shared" si="1"/>
        <v>5</v>
      </c>
      <c r="O53" s="4">
        <v>0.3</v>
      </c>
      <c r="P53">
        <v>18</v>
      </c>
      <c r="Q53" s="5">
        <v>8</v>
      </c>
      <c r="R53" s="6">
        <f t="shared" si="7"/>
        <v>5.3999999999999995</v>
      </c>
      <c r="S53" t="str">
        <f t="shared" si="2"/>
        <v>0</v>
      </c>
      <c r="T53" s="8">
        <f t="shared" si="3"/>
        <v>5</v>
      </c>
      <c r="U53" s="4">
        <f t="shared" si="4"/>
        <v>5.3999999999999995</v>
      </c>
    </row>
    <row r="54" spans="6:21">
      <c r="F54" s="3">
        <v>42788</v>
      </c>
      <c r="G54" s="3" t="str">
        <f t="shared" si="0"/>
        <v>February</v>
      </c>
      <c r="H54" t="s">
        <v>10</v>
      </c>
      <c r="I54">
        <v>47.7</v>
      </c>
      <c r="J54">
        <v>0.95</v>
      </c>
      <c r="K54" t="str">
        <f t="shared" si="5"/>
        <v>Medium</v>
      </c>
      <c r="L54">
        <v>36</v>
      </c>
      <c r="M54" t="str">
        <f t="shared" si="6"/>
        <v>Medium</v>
      </c>
      <c r="N54" t="str">
        <f t="shared" si="1"/>
        <v>10</v>
      </c>
      <c r="O54" s="4">
        <v>0.3</v>
      </c>
      <c r="P54">
        <v>19</v>
      </c>
      <c r="Q54" s="5">
        <v>8</v>
      </c>
      <c r="R54" s="6">
        <f t="shared" si="7"/>
        <v>5.7</v>
      </c>
      <c r="S54" t="str">
        <f t="shared" si="2"/>
        <v>0</v>
      </c>
      <c r="T54" s="8">
        <f t="shared" si="3"/>
        <v>10</v>
      </c>
      <c r="U54" s="4">
        <f t="shared" si="4"/>
        <v>5.7</v>
      </c>
    </row>
    <row r="55" spans="6:21">
      <c r="F55" s="3">
        <v>42789</v>
      </c>
      <c r="G55" s="3" t="str">
        <f t="shared" si="0"/>
        <v>February</v>
      </c>
      <c r="H55" t="s">
        <v>11</v>
      </c>
      <c r="I55">
        <v>45</v>
      </c>
      <c r="J55">
        <v>1</v>
      </c>
      <c r="K55" t="str">
        <f t="shared" si="5"/>
        <v>Medium</v>
      </c>
      <c r="L55">
        <v>23</v>
      </c>
      <c r="M55" t="str">
        <f t="shared" si="6"/>
        <v>Low</v>
      </c>
      <c r="N55" t="str">
        <f t="shared" si="1"/>
        <v>5</v>
      </c>
      <c r="O55" s="4">
        <v>0.3</v>
      </c>
      <c r="P55">
        <v>20</v>
      </c>
      <c r="Q55" s="5">
        <v>8</v>
      </c>
      <c r="R55" s="6">
        <f t="shared" si="7"/>
        <v>6</v>
      </c>
      <c r="S55" t="str">
        <f t="shared" si="2"/>
        <v>0</v>
      </c>
      <c r="T55" s="8">
        <f t="shared" si="3"/>
        <v>5</v>
      </c>
      <c r="U55" s="4">
        <f t="shared" si="4"/>
        <v>6</v>
      </c>
    </row>
    <row r="56" spans="6:21">
      <c r="F56" s="3">
        <v>42790</v>
      </c>
      <c r="G56" s="3" t="str">
        <f t="shared" si="0"/>
        <v>February</v>
      </c>
      <c r="H56" t="s">
        <v>12</v>
      </c>
      <c r="I56">
        <v>47.3</v>
      </c>
      <c r="J56">
        <v>0.87</v>
      </c>
      <c r="K56" t="str">
        <f t="shared" si="5"/>
        <v>Medium</v>
      </c>
      <c r="L56">
        <v>36</v>
      </c>
      <c r="M56" t="str">
        <f t="shared" si="6"/>
        <v>Medium</v>
      </c>
      <c r="N56" t="str">
        <f t="shared" si="1"/>
        <v>10</v>
      </c>
      <c r="O56" s="4">
        <v>0.3</v>
      </c>
      <c r="P56">
        <v>21</v>
      </c>
      <c r="Q56" s="5">
        <v>8</v>
      </c>
      <c r="R56" s="6">
        <f t="shared" si="7"/>
        <v>6.3</v>
      </c>
      <c r="S56" t="str">
        <f t="shared" si="2"/>
        <v>0</v>
      </c>
      <c r="T56" s="8">
        <f t="shared" si="3"/>
        <v>10</v>
      </c>
      <c r="U56" s="4">
        <f t="shared" si="4"/>
        <v>6.3</v>
      </c>
    </row>
    <row r="57" spans="6:21">
      <c r="F57" s="3">
        <v>42791</v>
      </c>
      <c r="G57" s="3" t="str">
        <f t="shared" si="0"/>
        <v>February</v>
      </c>
      <c r="H57" t="s">
        <v>13</v>
      </c>
      <c r="I57">
        <v>42.4</v>
      </c>
      <c r="J57">
        <v>1</v>
      </c>
      <c r="K57" t="str">
        <f t="shared" si="5"/>
        <v>Medium</v>
      </c>
      <c r="L57">
        <v>21</v>
      </c>
      <c r="M57" t="str">
        <f t="shared" si="6"/>
        <v>Low</v>
      </c>
      <c r="N57" t="str">
        <f t="shared" si="1"/>
        <v>5</v>
      </c>
      <c r="O57" s="4">
        <v>0.3</v>
      </c>
      <c r="P57">
        <v>18</v>
      </c>
      <c r="Q57" s="5">
        <v>8</v>
      </c>
      <c r="R57" s="6">
        <f t="shared" si="7"/>
        <v>5.3999999999999995</v>
      </c>
      <c r="S57" t="str">
        <f t="shared" si="2"/>
        <v>0</v>
      </c>
      <c r="T57" s="8">
        <f t="shared" si="3"/>
        <v>5</v>
      </c>
      <c r="U57" s="4">
        <f t="shared" si="4"/>
        <v>5.3999999999999995</v>
      </c>
    </row>
    <row r="58" spans="6:21">
      <c r="F58" s="3">
        <v>42792</v>
      </c>
      <c r="G58" s="3" t="str">
        <f t="shared" si="0"/>
        <v>February</v>
      </c>
      <c r="H58" t="s">
        <v>7</v>
      </c>
      <c r="I58">
        <v>48.7</v>
      </c>
      <c r="J58">
        <v>1.05</v>
      </c>
      <c r="K58" t="str">
        <f t="shared" si="5"/>
        <v>Heavy</v>
      </c>
      <c r="L58">
        <v>32</v>
      </c>
      <c r="M58" t="str">
        <f t="shared" si="6"/>
        <v>Medium</v>
      </c>
      <c r="N58" t="str">
        <f t="shared" si="1"/>
        <v>5</v>
      </c>
      <c r="O58" s="4">
        <v>0.3</v>
      </c>
      <c r="P58">
        <v>19</v>
      </c>
      <c r="Q58" s="5">
        <v>8</v>
      </c>
      <c r="R58" s="6">
        <f t="shared" si="7"/>
        <v>5.7</v>
      </c>
      <c r="S58" t="str">
        <f t="shared" si="2"/>
        <v>0</v>
      </c>
      <c r="T58" s="8">
        <f t="shared" si="3"/>
        <v>5</v>
      </c>
      <c r="U58" s="4">
        <f t="shared" si="4"/>
        <v>5.7</v>
      </c>
    </row>
    <row r="59" spans="6:21">
      <c r="F59" s="3">
        <v>42793</v>
      </c>
      <c r="G59" s="3" t="str">
        <f t="shared" si="0"/>
        <v>February</v>
      </c>
      <c r="H59" t="s">
        <v>8</v>
      </c>
      <c r="I59">
        <v>45</v>
      </c>
      <c r="J59">
        <v>1</v>
      </c>
      <c r="K59" t="str">
        <f t="shared" si="5"/>
        <v>Medium</v>
      </c>
      <c r="L59">
        <v>34</v>
      </c>
      <c r="M59" t="str">
        <f t="shared" si="6"/>
        <v>Medium</v>
      </c>
      <c r="N59" t="str">
        <f t="shared" si="1"/>
        <v>5</v>
      </c>
      <c r="O59" s="4">
        <v>0.3</v>
      </c>
      <c r="P59">
        <v>20</v>
      </c>
      <c r="Q59" s="5">
        <v>8</v>
      </c>
      <c r="R59" s="6">
        <f t="shared" si="7"/>
        <v>6</v>
      </c>
      <c r="S59" t="str">
        <f t="shared" si="2"/>
        <v>0</v>
      </c>
      <c r="T59" s="8">
        <f t="shared" si="3"/>
        <v>5</v>
      </c>
      <c r="U59" s="4">
        <f t="shared" si="4"/>
        <v>6</v>
      </c>
    </row>
    <row r="60" spans="6:21">
      <c r="F60" s="3">
        <v>42794</v>
      </c>
      <c r="G60" s="3" t="str">
        <f t="shared" si="0"/>
        <v>February</v>
      </c>
      <c r="H60" t="s">
        <v>9</v>
      </c>
      <c r="I60">
        <v>49.6</v>
      </c>
      <c r="J60">
        <v>0.91</v>
      </c>
      <c r="K60" t="str">
        <f t="shared" si="5"/>
        <v>Medium</v>
      </c>
      <c r="L60">
        <v>45</v>
      </c>
      <c r="M60" t="str">
        <f t="shared" si="6"/>
        <v>Medium</v>
      </c>
      <c r="N60" t="str">
        <f t="shared" si="1"/>
        <v>10</v>
      </c>
      <c r="O60" s="4">
        <v>0.3</v>
      </c>
      <c r="P60">
        <v>22</v>
      </c>
      <c r="Q60" s="5">
        <v>8</v>
      </c>
      <c r="R60" s="6">
        <f t="shared" si="7"/>
        <v>6.6</v>
      </c>
      <c r="S60" t="str">
        <f t="shared" si="2"/>
        <v>0</v>
      </c>
      <c r="T60" s="8">
        <f t="shared" si="3"/>
        <v>10</v>
      </c>
      <c r="U60" s="4">
        <f t="shared" si="4"/>
        <v>6.6</v>
      </c>
    </row>
    <row r="61" spans="6:21">
      <c r="F61" s="3">
        <v>42795</v>
      </c>
      <c r="G61" s="3" t="str">
        <f t="shared" si="0"/>
        <v>March</v>
      </c>
      <c r="H61" t="s">
        <v>10</v>
      </c>
      <c r="I61">
        <v>57.9</v>
      </c>
      <c r="J61">
        <v>0.87</v>
      </c>
      <c r="K61" t="str">
        <f t="shared" si="5"/>
        <v>Medium</v>
      </c>
      <c r="L61">
        <v>46</v>
      </c>
      <c r="M61" t="str">
        <f t="shared" si="6"/>
        <v>Medium</v>
      </c>
      <c r="N61" t="str">
        <f t="shared" si="1"/>
        <v>10</v>
      </c>
      <c r="O61" s="4">
        <v>0.3</v>
      </c>
      <c r="P61">
        <v>23</v>
      </c>
      <c r="Q61" s="5">
        <v>8</v>
      </c>
      <c r="R61" s="6">
        <f t="shared" si="7"/>
        <v>6.8999999999999995</v>
      </c>
      <c r="S61" t="str">
        <f t="shared" si="2"/>
        <v>0</v>
      </c>
      <c r="T61" s="8">
        <f t="shared" si="3"/>
        <v>10</v>
      </c>
      <c r="U61" s="4">
        <f t="shared" si="4"/>
        <v>6.8999999999999995</v>
      </c>
    </row>
    <row r="62" spans="6:21">
      <c r="F62" s="3">
        <v>42796</v>
      </c>
      <c r="G62" s="3" t="str">
        <f t="shared" si="0"/>
        <v>March</v>
      </c>
      <c r="H62" t="s">
        <v>11</v>
      </c>
      <c r="I62">
        <v>57.2</v>
      </c>
      <c r="J62">
        <v>0.8</v>
      </c>
      <c r="K62" t="str">
        <f t="shared" si="5"/>
        <v>Medium</v>
      </c>
      <c r="L62">
        <v>31</v>
      </c>
      <c r="M62" t="str">
        <f t="shared" si="6"/>
        <v>Medium</v>
      </c>
      <c r="N62" t="str">
        <f t="shared" si="1"/>
        <v>5</v>
      </c>
      <c r="O62" s="4">
        <v>0.3</v>
      </c>
      <c r="P62">
        <v>24</v>
      </c>
      <c r="Q62" s="5">
        <v>8</v>
      </c>
      <c r="R62" s="6">
        <f t="shared" si="7"/>
        <v>7.1999999999999993</v>
      </c>
      <c r="S62" t="str">
        <f t="shared" si="2"/>
        <v>0</v>
      </c>
      <c r="T62" s="8">
        <f t="shared" si="3"/>
        <v>5</v>
      </c>
      <c r="U62" s="4">
        <f t="shared" si="4"/>
        <v>7.1999999999999993</v>
      </c>
    </row>
    <row r="63" spans="6:21">
      <c r="F63" s="3">
        <v>42797</v>
      </c>
      <c r="G63" s="3" t="str">
        <f t="shared" si="0"/>
        <v>March</v>
      </c>
      <c r="H63" t="s">
        <v>12</v>
      </c>
      <c r="I63">
        <v>60.2</v>
      </c>
      <c r="J63">
        <v>0.77</v>
      </c>
      <c r="K63" t="str">
        <f t="shared" si="5"/>
        <v>Medium</v>
      </c>
      <c r="L63">
        <v>28</v>
      </c>
      <c r="M63" t="str">
        <f t="shared" si="6"/>
        <v>Medium</v>
      </c>
      <c r="N63" t="str">
        <f t="shared" si="1"/>
        <v>5</v>
      </c>
      <c r="O63" s="4">
        <v>0.3</v>
      </c>
      <c r="P63">
        <v>24</v>
      </c>
      <c r="Q63" s="5">
        <v>8</v>
      </c>
      <c r="R63" s="6">
        <f t="shared" si="7"/>
        <v>7.1999999999999993</v>
      </c>
      <c r="S63" t="str">
        <f t="shared" si="2"/>
        <v>0</v>
      </c>
      <c r="T63" s="8">
        <f t="shared" si="3"/>
        <v>5</v>
      </c>
      <c r="U63" s="4">
        <f t="shared" si="4"/>
        <v>7.1999999999999993</v>
      </c>
    </row>
    <row r="64" spans="6:21">
      <c r="F64" s="3">
        <v>42798</v>
      </c>
      <c r="G64" s="3" t="str">
        <f t="shared" si="0"/>
        <v>March</v>
      </c>
      <c r="H64" t="s">
        <v>13</v>
      </c>
      <c r="I64">
        <v>59.5</v>
      </c>
      <c r="J64">
        <v>0.77</v>
      </c>
      <c r="K64" t="str">
        <f t="shared" si="5"/>
        <v>Medium</v>
      </c>
      <c r="L64">
        <v>29</v>
      </c>
      <c r="M64" t="str">
        <f t="shared" si="6"/>
        <v>Medium</v>
      </c>
      <c r="N64" t="str">
        <f t="shared" si="1"/>
        <v>5</v>
      </c>
      <c r="O64" s="4">
        <v>0.3</v>
      </c>
      <c r="P64">
        <v>25</v>
      </c>
      <c r="Q64" s="5">
        <v>8</v>
      </c>
      <c r="R64" s="6">
        <f t="shared" si="7"/>
        <v>7.5</v>
      </c>
      <c r="S64" t="str">
        <f t="shared" si="2"/>
        <v>0</v>
      </c>
      <c r="T64" s="8">
        <f t="shared" si="3"/>
        <v>5</v>
      </c>
      <c r="U64" s="4">
        <f t="shared" si="4"/>
        <v>7.5</v>
      </c>
    </row>
    <row r="65" spans="6:21">
      <c r="F65" s="3">
        <v>42799</v>
      </c>
      <c r="G65" s="3" t="str">
        <f t="shared" si="0"/>
        <v>March</v>
      </c>
      <c r="H65" t="s">
        <v>7</v>
      </c>
      <c r="I65">
        <v>55.9</v>
      </c>
      <c r="J65">
        <v>0.87</v>
      </c>
      <c r="K65" t="str">
        <f t="shared" si="5"/>
        <v>Medium</v>
      </c>
      <c r="L65">
        <v>32</v>
      </c>
      <c r="M65" t="str">
        <f t="shared" si="6"/>
        <v>Medium</v>
      </c>
      <c r="N65" t="str">
        <f t="shared" si="1"/>
        <v>5</v>
      </c>
      <c r="O65" s="4">
        <v>0.3</v>
      </c>
      <c r="P65">
        <v>23</v>
      </c>
      <c r="Q65" s="5">
        <v>8</v>
      </c>
      <c r="R65" s="6">
        <f t="shared" si="7"/>
        <v>6.8999999999999995</v>
      </c>
      <c r="S65" t="str">
        <f t="shared" si="2"/>
        <v>0</v>
      </c>
      <c r="T65" s="8">
        <f t="shared" si="3"/>
        <v>5</v>
      </c>
      <c r="U65" s="4">
        <f t="shared" si="4"/>
        <v>6.8999999999999995</v>
      </c>
    </row>
    <row r="66" spans="6:21">
      <c r="F66" s="3">
        <v>42800</v>
      </c>
      <c r="G66" s="3" t="str">
        <f t="shared" ref="G66:G129" si="8">TEXT(F66,"mmmm")</f>
        <v>March</v>
      </c>
      <c r="H66" t="s">
        <v>8</v>
      </c>
      <c r="I66">
        <v>61.2</v>
      </c>
      <c r="J66">
        <v>0.77</v>
      </c>
      <c r="K66" t="str">
        <f t="shared" si="5"/>
        <v>Medium</v>
      </c>
      <c r="L66">
        <v>28</v>
      </c>
      <c r="M66" t="str">
        <f t="shared" si="6"/>
        <v>Medium</v>
      </c>
      <c r="N66" t="str">
        <f t="shared" ref="N66:N129" si="9">IF(L66&gt;60,"15",IF(L66&gt;35,"10",IF(L66&lt;36,"5")))</f>
        <v>5</v>
      </c>
      <c r="O66" s="4">
        <v>0.3</v>
      </c>
      <c r="P66">
        <v>24</v>
      </c>
      <c r="Q66" s="5">
        <v>8</v>
      </c>
      <c r="R66" s="6">
        <f t="shared" si="7"/>
        <v>7.1999999999999993</v>
      </c>
      <c r="S66" t="str">
        <f t="shared" ref="S66:S129" si="10">IF(R66&gt;8,"10",IF(R66&lt;8,"0"))</f>
        <v>0</v>
      </c>
      <c r="T66" s="8">
        <f t="shared" ref="T66:T129" si="11">(N66+S66)</f>
        <v>5</v>
      </c>
      <c r="U66" s="4">
        <f t="shared" ref="U66:U129" si="12">R66</f>
        <v>7.1999999999999993</v>
      </c>
    </row>
    <row r="67" spans="6:21">
      <c r="F67" s="3">
        <v>42801</v>
      </c>
      <c r="G67" s="3" t="str">
        <f t="shared" si="8"/>
        <v>March</v>
      </c>
      <c r="H67" t="s">
        <v>9</v>
      </c>
      <c r="I67">
        <v>60.2</v>
      </c>
      <c r="J67">
        <v>0.77</v>
      </c>
      <c r="K67" t="str">
        <f t="shared" ref="K67:K130" si="13">IF(J67&gt;1,"Heavy",IF(J67&gt;0,"Medium",IF(J67&lt;1,"None")))</f>
        <v>Medium</v>
      </c>
      <c r="L67">
        <v>32</v>
      </c>
      <c r="M67" t="str">
        <f t="shared" ref="M67:M130" si="14">IF(L67&gt;50,"High",IF(L67&gt;25,"Medium",IF(L67&lt;26,"Low")))</f>
        <v>Medium</v>
      </c>
      <c r="N67" t="str">
        <f t="shared" si="9"/>
        <v>5</v>
      </c>
      <c r="O67" s="4">
        <v>0.3</v>
      </c>
      <c r="P67">
        <v>24</v>
      </c>
      <c r="Q67" s="5">
        <v>8</v>
      </c>
      <c r="R67" s="6">
        <f t="shared" ref="R67:R130" si="15">(O67*P67)</f>
        <v>7.1999999999999993</v>
      </c>
      <c r="S67" t="str">
        <f t="shared" si="10"/>
        <v>0</v>
      </c>
      <c r="T67" s="8">
        <f t="shared" si="11"/>
        <v>5</v>
      </c>
      <c r="U67" s="4">
        <f t="shared" si="12"/>
        <v>7.1999999999999993</v>
      </c>
    </row>
    <row r="68" spans="6:21">
      <c r="F68" s="3">
        <v>42802</v>
      </c>
      <c r="G68" s="3" t="str">
        <f t="shared" si="8"/>
        <v>March</v>
      </c>
      <c r="H68" t="s">
        <v>10</v>
      </c>
      <c r="I68">
        <v>58.5</v>
      </c>
      <c r="J68">
        <v>0.77</v>
      </c>
      <c r="K68" t="str">
        <f t="shared" si="13"/>
        <v>Medium</v>
      </c>
      <c r="L68">
        <v>43</v>
      </c>
      <c r="M68" t="str">
        <f t="shared" si="14"/>
        <v>Medium</v>
      </c>
      <c r="N68" t="str">
        <f t="shared" si="9"/>
        <v>10</v>
      </c>
      <c r="O68" s="4">
        <v>0.3</v>
      </c>
      <c r="P68">
        <v>25</v>
      </c>
      <c r="Q68" s="5">
        <v>8</v>
      </c>
      <c r="R68" s="6">
        <f t="shared" si="15"/>
        <v>7.5</v>
      </c>
      <c r="S68" t="str">
        <f t="shared" si="10"/>
        <v>0</v>
      </c>
      <c r="T68" s="8">
        <f t="shared" si="11"/>
        <v>10</v>
      </c>
      <c r="U68" s="4">
        <f t="shared" si="12"/>
        <v>7.5</v>
      </c>
    </row>
    <row r="69" spans="6:21">
      <c r="F69" s="3">
        <v>42803</v>
      </c>
      <c r="G69" s="3" t="str">
        <f t="shared" si="8"/>
        <v>March</v>
      </c>
      <c r="H69" t="s">
        <v>11</v>
      </c>
      <c r="I69">
        <v>52.9</v>
      </c>
      <c r="J69">
        <v>0.8</v>
      </c>
      <c r="K69" t="str">
        <f t="shared" si="13"/>
        <v>Medium</v>
      </c>
      <c r="L69">
        <v>29</v>
      </c>
      <c r="M69" t="str">
        <f t="shared" si="14"/>
        <v>Medium</v>
      </c>
      <c r="N69" t="str">
        <f t="shared" si="9"/>
        <v>5</v>
      </c>
      <c r="O69" s="4">
        <v>0.3</v>
      </c>
      <c r="P69">
        <v>23</v>
      </c>
      <c r="Q69" s="5">
        <v>8</v>
      </c>
      <c r="R69" s="6">
        <f t="shared" si="15"/>
        <v>6.8999999999999995</v>
      </c>
      <c r="S69" t="str">
        <f t="shared" si="10"/>
        <v>0</v>
      </c>
      <c r="T69" s="8">
        <f t="shared" si="11"/>
        <v>5</v>
      </c>
      <c r="U69" s="4">
        <f t="shared" si="12"/>
        <v>6.8999999999999995</v>
      </c>
    </row>
    <row r="70" spans="6:21">
      <c r="F70" s="3">
        <v>42804</v>
      </c>
      <c r="G70" s="3" t="str">
        <f t="shared" si="8"/>
        <v>March</v>
      </c>
      <c r="H70" t="s">
        <v>12</v>
      </c>
      <c r="I70">
        <v>59.2</v>
      </c>
      <c r="J70">
        <v>0.83</v>
      </c>
      <c r="K70" t="str">
        <f t="shared" si="13"/>
        <v>Medium</v>
      </c>
      <c r="L70">
        <v>31</v>
      </c>
      <c r="M70" t="str">
        <f t="shared" si="14"/>
        <v>Medium</v>
      </c>
      <c r="N70" t="str">
        <f t="shared" si="9"/>
        <v>5</v>
      </c>
      <c r="O70" s="4">
        <v>0.3</v>
      </c>
      <c r="P70">
        <v>24</v>
      </c>
      <c r="Q70" s="5">
        <v>8</v>
      </c>
      <c r="R70" s="6">
        <f t="shared" si="15"/>
        <v>7.1999999999999993</v>
      </c>
      <c r="S70" t="str">
        <f t="shared" si="10"/>
        <v>0</v>
      </c>
      <c r="T70" s="8">
        <f t="shared" si="11"/>
        <v>5</v>
      </c>
      <c r="U70" s="4">
        <f t="shared" si="12"/>
        <v>7.1999999999999993</v>
      </c>
    </row>
    <row r="71" spans="6:21">
      <c r="F71" s="3">
        <v>42805</v>
      </c>
      <c r="G71" s="3" t="str">
        <f t="shared" si="8"/>
        <v>March</v>
      </c>
      <c r="H71" t="s">
        <v>13</v>
      </c>
      <c r="I71">
        <v>58.2</v>
      </c>
      <c r="J71">
        <v>0.83</v>
      </c>
      <c r="K71" t="str">
        <f t="shared" si="13"/>
        <v>Medium</v>
      </c>
      <c r="L71">
        <v>30</v>
      </c>
      <c r="M71" t="str">
        <f t="shared" si="14"/>
        <v>Medium</v>
      </c>
      <c r="N71" t="str">
        <f t="shared" si="9"/>
        <v>5</v>
      </c>
      <c r="O71" s="4">
        <v>0.3</v>
      </c>
      <c r="P71">
        <v>24</v>
      </c>
      <c r="Q71" s="5">
        <v>8</v>
      </c>
      <c r="R71" s="6">
        <f t="shared" si="15"/>
        <v>7.1999999999999993</v>
      </c>
      <c r="S71" t="str">
        <f t="shared" si="10"/>
        <v>0</v>
      </c>
      <c r="T71" s="8">
        <f t="shared" si="11"/>
        <v>5</v>
      </c>
      <c r="U71" s="4">
        <f t="shared" si="12"/>
        <v>7.1999999999999993</v>
      </c>
    </row>
    <row r="72" spans="6:21">
      <c r="F72" s="3">
        <v>42806</v>
      </c>
      <c r="G72" s="3" t="str">
        <f t="shared" si="8"/>
        <v>March</v>
      </c>
      <c r="H72" t="s">
        <v>7</v>
      </c>
      <c r="I72">
        <v>61.5</v>
      </c>
      <c r="J72">
        <v>0.74</v>
      </c>
      <c r="K72" t="str">
        <f t="shared" si="13"/>
        <v>Medium</v>
      </c>
      <c r="L72">
        <v>47</v>
      </c>
      <c r="M72" t="str">
        <f t="shared" si="14"/>
        <v>Medium</v>
      </c>
      <c r="N72" t="str">
        <f t="shared" si="9"/>
        <v>10</v>
      </c>
      <c r="O72" s="4">
        <v>0.3</v>
      </c>
      <c r="P72">
        <v>25</v>
      </c>
      <c r="Q72" s="5">
        <v>8</v>
      </c>
      <c r="R72" s="6">
        <f t="shared" si="15"/>
        <v>7.5</v>
      </c>
      <c r="S72" t="str">
        <f t="shared" si="10"/>
        <v>0</v>
      </c>
      <c r="T72" s="8">
        <f t="shared" si="11"/>
        <v>10</v>
      </c>
      <c r="U72" s="4">
        <f t="shared" si="12"/>
        <v>7.5</v>
      </c>
    </row>
    <row r="73" spans="6:21">
      <c r="F73" s="3">
        <v>42807</v>
      </c>
      <c r="G73" s="3" t="str">
        <f t="shared" si="8"/>
        <v>March</v>
      </c>
      <c r="H73" t="s">
        <v>8</v>
      </c>
      <c r="I73">
        <v>55.9</v>
      </c>
      <c r="J73">
        <v>0.87</v>
      </c>
      <c r="K73" t="str">
        <f t="shared" si="13"/>
        <v>Medium</v>
      </c>
      <c r="L73">
        <v>48</v>
      </c>
      <c r="M73" t="str">
        <f t="shared" si="14"/>
        <v>Medium</v>
      </c>
      <c r="N73" t="str">
        <f t="shared" si="9"/>
        <v>10</v>
      </c>
      <c r="O73" s="4">
        <v>0.3</v>
      </c>
      <c r="P73">
        <v>23</v>
      </c>
      <c r="Q73" s="5">
        <v>8</v>
      </c>
      <c r="R73" s="6">
        <f t="shared" si="15"/>
        <v>6.8999999999999995</v>
      </c>
      <c r="S73" t="str">
        <f t="shared" si="10"/>
        <v>0</v>
      </c>
      <c r="T73" s="8">
        <f t="shared" si="11"/>
        <v>10</v>
      </c>
      <c r="U73" s="4">
        <f t="shared" si="12"/>
        <v>6.8999999999999995</v>
      </c>
    </row>
    <row r="74" spans="6:21">
      <c r="F74" s="3">
        <v>42808</v>
      </c>
      <c r="G74" s="3" t="str">
        <f t="shared" si="8"/>
        <v>March</v>
      </c>
      <c r="H74" t="s">
        <v>9</v>
      </c>
      <c r="I74">
        <v>58.9</v>
      </c>
      <c r="J74">
        <v>0.87</v>
      </c>
      <c r="K74" t="str">
        <f t="shared" si="13"/>
        <v>Medium</v>
      </c>
      <c r="L74">
        <v>35</v>
      </c>
      <c r="M74" t="str">
        <f t="shared" si="14"/>
        <v>Medium</v>
      </c>
      <c r="N74" t="str">
        <f t="shared" si="9"/>
        <v>5</v>
      </c>
      <c r="O74" s="4">
        <v>0.3</v>
      </c>
      <c r="P74">
        <v>23</v>
      </c>
      <c r="Q74" s="5">
        <v>8</v>
      </c>
      <c r="R74" s="6">
        <f t="shared" si="15"/>
        <v>6.8999999999999995</v>
      </c>
      <c r="S74" t="str">
        <f t="shared" si="10"/>
        <v>0</v>
      </c>
      <c r="T74" s="8">
        <f t="shared" si="11"/>
        <v>5</v>
      </c>
      <c r="U74" s="4">
        <f t="shared" si="12"/>
        <v>6.8999999999999995</v>
      </c>
    </row>
    <row r="75" spans="6:21">
      <c r="F75" s="3">
        <v>42809</v>
      </c>
      <c r="G75" s="3" t="str">
        <f t="shared" si="8"/>
        <v>March</v>
      </c>
      <c r="H75" t="s">
        <v>10</v>
      </c>
      <c r="I75">
        <v>56.2</v>
      </c>
      <c r="J75">
        <v>0.83</v>
      </c>
      <c r="K75" t="str">
        <f t="shared" si="13"/>
        <v>Medium</v>
      </c>
      <c r="L75">
        <v>30</v>
      </c>
      <c r="M75" t="str">
        <f t="shared" si="14"/>
        <v>Medium</v>
      </c>
      <c r="N75" t="str">
        <f t="shared" si="9"/>
        <v>5</v>
      </c>
      <c r="O75" s="4">
        <v>0.3</v>
      </c>
      <c r="P75">
        <v>24</v>
      </c>
      <c r="Q75" s="5">
        <v>8</v>
      </c>
      <c r="R75" s="6">
        <f t="shared" si="15"/>
        <v>7.1999999999999993</v>
      </c>
      <c r="S75" t="str">
        <f t="shared" si="10"/>
        <v>0</v>
      </c>
      <c r="T75" s="8">
        <f t="shared" si="11"/>
        <v>5</v>
      </c>
      <c r="U75" s="4">
        <f t="shared" si="12"/>
        <v>7.1999999999999993</v>
      </c>
    </row>
    <row r="76" spans="6:21">
      <c r="F76" s="3">
        <v>42810</v>
      </c>
      <c r="G76" s="3" t="str">
        <f t="shared" si="8"/>
        <v>March</v>
      </c>
      <c r="H76" t="s">
        <v>11</v>
      </c>
      <c r="I76">
        <v>60.2</v>
      </c>
      <c r="J76">
        <v>0.83</v>
      </c>
      <c r="K76" t="str">
        <f t="shared" si="13"/>
        <v>Medium</v>
      </c>
      <c r="L76">
        <v>39</v>
      </c>
      <c r="M76" t="str">
        <f t="shared" si="14"/>
        <v>Medium</v>
      </c>
      <c r="N76" t="str">
        <f t="shared" si="9"/>
        <v>10</v>
      </c>
      <c r="O76" s="4">
        <v>0.3</v>
      </c>
      <c r="P76">
        <v>24</v>
      </c>
      <c r="Q76" s="5">
        <v>8</v>
      </c>
      <c r="R76" s="6">
        <f t="shared" si="15"/>
        <v>7.1999999999999993</v>
      </c>
      <c r="S76" t="str">
        <f t="shared" si="10"/>
        <v>0</v>
      </c>
      <c r="T76" s="8">
        <f t="shared" si="11"/>
        <v>10</v>
      </c>
      <c r="U76" s="4">
        <f t="shared" si="12"/>
        <v>7.1999999999999993</v>
      </c>
    </row>
    <row r="77" spans="6:21">
      <c r="F77" s="3">
        <v>42811</v>
      </c>
      <c r="G77" s="3" t="str">
        <f t="shared" si="8"/>
        <v>March</v>
      </c>
      <c r="H77" t="s">
        <v>12</v>
      </c>
      <c r="I77">
        <v>56.5</v>
      </c>
      <c r="J77">
        <v>0.77</v>
      </c>
      <c r="K77" t="str">
        <f t="shared" si="13"/>
        <v>Medium</v>
      </c>
      <c r="L77">
        <v>50</v>
      </c>
      <c r="M77" t="str">
        <f t="shared" si="14"/>
        <v>Medium</v>
      </c>
      <c r="N77" t="str">
        <f t="shared" si="9"/>
        <v>10</v>
      </c>
      <c r="O77" s="4">
        <v>0.3</v>
      </c>
      <c r="P77">
        <v>25</v>
      </c>
      <c r="Q77" s="5">
        <v>8</v>
      </c>
      <c r="R77" s="6">
        <f t="shared" si="15"/>
        <v>7.5</v>
      </c>
      <c r="S77" t="str">
        <f t="shared" si="10"/>
        <v>0</v>
      </c>
      <c r="T77" s="8">
        <f t="shared" si="11"/>
        <v>10</v>
      </c>
      <c r="U77" s="4">
        <f t="shared" si="12"/>
        <v>7.5</v>
      </c>
    </row>
    <row r="78" spans="6:21">
      <c r="F78" s="3">
        <v>42812</v>
      </c>
      <c r="G78" s="3" t="str">
        <f t="shared" si="8"/>
        <v>March</v>
      </c>
      <c r="H78" t="s">
        <v>13</v>
      </c>
      <c r="I78">
        <v>53.9</v>
      </c>
      <c r="J78">
        <v>0.83</v>
      </c>
      <c r="K78" t="str">
        <f t="shared" si="13"/>
        <v>Medium</v>
      </c>
      <c r="L78">
        <v>32</v>
      </c>
      <c r="M78" t="str">
        <f t="shared" si="14"/>
        <v>Medium</v>
      </c>
      <c r="N78" t="str">
        <f t="shared" si="9"/>
        <v>5</v>
      </c>
      <c r="O78" s="4">
        <v>0.3</v>
      </c>
      <c r="P78">
        <v>23</v>
      </c>
      <c r="Q78" s="5">
        <v>8</v>
      </c>
      <c r="R78" s="6">
        <f t="shared" si="15"/>
        <v>6.8999999999999995</v>
      </c>
      <c r="S78" t="str">
        <f t="shared" si="10"/>
        <v>0</v>
      </c>
      <c r="T78" s="8">
        <f t="shared" si="11"/>
        <v>5</v>
      </c>
      <c r="U78" s="4">
        <f t="shared" si="12"/>
        <v>6.8999999999999995</v>
      </c>
    </row>
    <row r="79" spans="6:21">
      <c r="F79" s="3">
        <v>42813</v>
      </c>
      <c r="G79" s="3" t="str">
        <f t="shared" si="8"/>
        <v>March</v>
      </c>
      <c r="H79" t="s">
        <v>7</v>
      </c>
      <c r="I79">
        <v>56.9</v>
      </c>
      <c r="J79">
        <v>0.83</v>
      </c>
      <c r="K79" t="str">
        <f t="shared" si="13"/>
        <v>Medium</v>
      </c>
      <c r="L79">
        <v>38</v>
      </c>
      <c r="M79" t="str">
        <f t="shared" si="14"/>
        <v>Medium</v>
      </c>
      <c r="N79" t="str">
        <f t="shared" si="9"/>
        <v>10</v>
      </c>
      <c r="O79" s="4">
        <v>0.3</v>
      </c>
      <c r="P79">
        <v>23</v>
      </c>
      <c r="Q79" s="5">
        <v>8</v>
      </c>
      <c r="R79" s="6">
        <f t="shared" si="15"/>
        <v>6.8999999999999995</v>
      </c>
      <c r="S79" t="str">
        <f t="shared" si="10"/>
        <v>0</v>
      </c>
      <c r="T79" s="8">
        <f t="shared" si="11"/>
        <v>10</v>
      </c>
      <c r="U79" s="4">
        <f t="shared" si="12"/>
        <v>6.8999999999999995</v>
      </c>
    </row>
    <row r="80" spans="6:21">
      <c r="F80" s="3">
        <v>42814</v>
      </c>
      <c r="G80" s="3" t="str">
        <f t="shared" si="8"/>
        <v>March</v>
      </c>
      <c r="H80" t="s">
        <v>8</v>
      </c>
      <c r="I80">
        <v>58.2</v>
      </c>
      <c r="J80">
        <v>0.77</v>
      </c>
      <c r="K80" t="str">
        <f t="shared" si="13"/>
        <v>Medium</v>
      </c>
      <c r="L80">
        <v>33</v>
      </c>
      <c r="M80" t="str">
        <f t="shared" si="14"/>
        <v>Medium</v>
      </c>
      <c r="N80" t="str">
        <f t="shared" si="9"/>
        <v>5</v>
      </c>
      <c r="O80" s="4">
        <v>0.3</v>
      </c>
      <c r="P80">
        <v>24</v>
      </c>
      <c r="Q80" s="5">
        <v>8</v>
      </c>
      <c r="R80" s="6">
        <f t="shared" si="15"/>
        <v>7.1999999999999993</v>
      </c>
      <c r="S80" t="str">
        <f t="shared" si="10"/>
        <v>0</v>
      </c>
      <c r="T80" s="8">
        <f t="shared" si="11"/>
        <v>5</v>
      </c>
      <c r="U80" s="4">
        <f t="shared" si="12"/>
        <v>7.1999999999999993</v>
      </c>
    </row>
    <row r="81" spans="6:21">
      <c r="F81" s="3">
        <v>42815</v>
      </c>
      <c r="G81" s="3" t="str">
        <f t="shared" si="8"/>
        <v>March</v>
      </c>
      <c r="H81" t="s">
        <v>9</v>
      </c>
      <c r="I81">
        <v>57.2</v>
      </c>
      <c r="J81">
        <v>0.83</v>
      </c>
      <c r="K81" t="str">
        <f t="shared" si="13"/>
        <v>Medium</v>
      </c>
      <c r="L81">
        <v>36</v>
      </c>
      <c r="M81" t="str">
        <f t="shared" si="14"/>
        <v>Medium</v>
      </c>
      <c r="N81" t="str">
        <f t="shared" si="9"/>
        <v>10</v>
      </c>
      <c r="O81" s="4">
        <v>0.3</v>
      </c>
      <c r="P81">
        <v>24</v>
      </c>
      <c r="Q81" s="5">
        <v>8</v>
      </c>
      <c r="R81" s="6">
        <f t="shared" si="15"/>
        <v>7.1999999999999993</v>
      </c>
      <c r="S81" t="str">
        <f t="shared" si="10"/>
        <v>0</v>
      </c>
      <c r="T81" s="8">
        <f t="shared" si="11"/>
        <v>10</v>
      </c>
      <c r="U81" s="4">
        <f t="shared" si="12"/>
        <v>7.1999999999999993</v>
      </c>
    </row>
    <row r="82" spans="6:21">
      <c r="F82" s="3">
        <v>42816</v>
      </c>
      <c r="G82" s="3" t="str">
        <f t="shared" si="8"/>
        <v>March</v>
      </c>
      <c r="H82" t="s">
        <v>10</v>
      </c>
      <c r="I82">
        <v>56.5</v>
      </c>
      <c r="J82">
        <v>0.74</v>
      </c>
      <c r="K82" t="str">
        <f t="shared" si="13"/>
        <v>Medium</v>
      </c>
      <c r="L82">
        <v>38</v>
      </c>
      <c r="M82" t="str">
        <f t="shared" si="14"/>
        <v>Medium</v>
      </c>
      <c r="N82" t="str">
        <f t="shared" si="9"/>
        <v>10</v>
      </c>
      <c r="O82" s="4">
        <v>0.3</v>
      </c>
      <c r="P82">
        <v>25</v>
      </c>
      <c r="Q82" s="5">
        <v>8</v>
      </c>
      <c r="R82" s="6">
        <f t="shared" si="15"/>
        <v>7.5</v>
      </c>
      <c r="S82" t="str">
        <f t="shared" si="10"/>
        <v>0</v>
      </c>
      <c r="T82" s="8">
        <f t="shared" si="11"/>
        <v>10</v>
      </c>
      <c r="U82" s="4">
        <f t="shared" si="12"/>
        <v>7.5</v>
      </c>
    </row>
    <row r="83" spans="6:21">
      <c r="F83" s="3">
        <v>42817</v>
      </c>
      <c r="G83" s="3" t="str">
        <f t="shared" si="8"/>
        <v>March</v>
      </c>
      <c r="H83" t="s">
        <v>11</v>
      </c>
      <c r="I83">
        <v>55.9</v>
      </c>
      <c r="J83">
        <v>0.87</v>
      </c>
      <c r="K83" t="str">
        <f t="shared" si="13"/>
        <v>Medium</v>
      </c>
      <c r="L83">
        <v>35</v>
      </c>
      <c r="M83" t="str">
        <f t="shared" si="14"/>
        <v>Medium</v>
      </c>
      <c r="N83" t="str">
        <f t="shared" si="9"/>
        <v>5</v>
      </c>
      <c r="O83" s="4">
        <v>0.3</v>
      </c>
      <c r="P83">
        <v>23</v>
      </c>
      <c r="Q83" s="5">
        <v>8</v>
      </c>
      <c r="R83" s="6">
        <f t="shared" si="15"/>
        <v>6.8999999999999995</v>
      </c>
      <c r="S83" t="str">
        <f t="shared" si="10"/>
        <v>0</v>
      </c>
      <c r="T83" s="8">
        <f t="shared" si="11"/>
        <v>5</v>
      </c>
      <c r="U83" s="4">
        <f t="shared" si="12"/>
        <v>6.8999999999999995</v>
      </c>
    </row>
    <row r="84" spans="6:21">
      <c r="F84" s="3">
        <v>42818</v>
      </c>
      <c r="G84" s="3" t="str">
        <f t="shared" si="8"/>
        <v>March</v>
      </c>
      <c r="H84" t="s">
        <v>12</v>
      </c>
      <c r="I84">
        <v>56.9</v>
      </c>
      <c r="J84">
        <v>0.83</v>
      </c>
      <c r="K84" t="str">
        <f t="shared" si="13"/>
        <v>Medium</v>
      </c>
      <c r="L84">
        <v>41</v>
      </c>
      <c r="M84" t="str">
        <f t="shared" si="14"/>
        <v>Medium</v>
      </c>
      <c r="N84" t="str">
        <f t="shared" si="9"/>
        <v>10</v>
      </c>
      <c r="O84" s="4">
        <v>0.3</v>
      </c>
      <c r="P84">
        <v>23</v>
      </c>
      <c r="Q84" s="5">
        <v>8</v>
      </c>
      <c r="R84" s="6">
        <f t="shared" si="15"/>
        <v>6.8999999999999995</v>
      </c>
      <c r="S84" t="str">
        <f t="shared" si="10"/>
        <v>0</v>
      </c>
      <c r="T84" s="8">
        <f t="shared" si="11"/>
        <v>10</v>
      </c>
      <c r="U84" s="4">
        <f t="shared" si="12"/>
        <v>6.8999999999999995</v>
      </c>
    </row>
    <row r="85" spans="6:21">
      <c r="F85" s="3">
        <v>42819</v>
      </c>
      <c r="G85" s="3" t="str">
        <f t="shared" si="8"/>
        <v>March</v>
      </c>
      <c r="H85" t="s">
        <v>13</v>
      </c>
      <c r="I85">
        <v>58.2</v>
      </c>
      <c r="J85">
        <v>0.8</v>
      </c>
      <c r="K85" t="str">
        <f t="shared" si="13"/>
        <v>Medium</v>
      </c>
      <c r="L85">
        <v>50</v>
      </c>
      <c r="M85" t="str">
        <f t="shared" si="14"/>
        <v>Medium</v>
      </c>
      <c r="N85" t="str">
        <f t="shared" si="9"/>
        <v>10</v>
      </c>
      <c r="O85" s="4">
        <v>0.3</v>
      </c>
      <c r="P85">
        <v>24</v>
      </c>
      <c r="Q85" s="5">
        <v>8</v>
      </c>
      <c r="R85" s="6">
        <f t="shared" si="15"/>
        <v>7.1999999999999993</v>
      </c>
      <c r="S85" t="str">
        <f t="shared" si="10"/>
        <v>0</v>
      </c>
      <c r="T85" s="8">
        <f t="shared" si="11"/>
        <v>10</v>
      </c>
      <c r="U85" s="4">
        <f t="shared" si="12"/>
        <v>7.1999999999999993</v>
      </c>
    </row>
    <row r="86" spans="6:21">
      <c r="F86" s="3">
        <v>42820</v>
      </c>
      <c r="G86" s="3" t="str">
        <f t="shared" si="8"/>
        <v>March</v>
      </c>
      <c r="H86" t="s">
        <v>7</v>
      </c>
      <c r="I86">
        <v>59.5</v>
      </c>
      <c r="J86">
        <v>0.77</v>
      </c>
      <c r="K86" t="str">
        <f t="shared" si="13"/>
        <v>Medium</v>
      </c>
      <c r="L86">
        <v>39</v>
      </c>
      <c r="M86" t="str">
        <f t="shared" si="14"/>
        <v>Medium</v>
      </c>
      <c r="N86" t="str">
        <f t="shared" si="9"/>
        <v>10</v>
      </c>
      <c r="O86" s="4">
        <v>0.3</v>
      </c>
      <c r="P86">
        <v>25</v>
      </c>
      <c r="Q86" s="5">
        <v>8</v>
      </c>
      <c r="R86" s="6">
        <f t="shared" si="15"/>
        <v>7.5</v>
      </c>
      <c r="S86" t="str">
        <f t="shared" si="10"/>
        <v>0</v>
      </c>
      <c r="T86" s="8">
        <f t="shared" si="11"/>
        <v>10</v>
      </c>
      <c r="U86" s="4">
        <f t="shared" si="12"/>
        <v>7.5</v>
      </c>
    </row>
    <row r="87" spans="6:21">
      <c r="F87" s="3">
        <v>42821</v>
      </c>
      <c r="G87" s="3" t="str">
        <f t="shared" si="8"/>
        <v>March</v>
      </c>
      <c r="H87" t="s">
        <v>8</v>
      </c>
      <c r="I87">
        <v>60.5</v>
      </c>
      <c r="J87">
        <v>0.74</v>
      </c>
      <c r="K87" t="str">
        <f t="shared" si="13"/>
        <v>Medium</v>
      </c>
      <c r="L87">
        <v>30</v>
      </c>
      <c r="M87" t="str">
        <f t="shared" si="14"/>
        <v>Medium</v>
      </c>
      <c r="N87" t="str">
        <f t="shared" si="9"/>
        <v>5</v>
      </c>
      <c r="O87" s="4">
        <v>0.3</v>
      </c>
      <c r="P87">
        <v>25</v>
      </c>
      <c r="Q87" s="5">
        <v>8</v>
      </c>
      <c r="R87" s="6">
        <f t="shared" si="15"/>
        <v>7.5</v>
      </c>
      <c r="S87" t="str">
        <f t="shared" si="10"/>
        <v>0</v>
      </c>
      <c r="T87" s="8">
        <f t="shared" si="11"/>
        <v>5</v>
      </c>
      <c r="U87" s="4">
        <f t="shared" si="12"/>
        <v>7.5</v>
      </c>
    </row>
    <row r="88" spans="6:21">
      <c r="F88" s="3">
        <v>42822</v>
      </c>
      <c r="G88" s="3" t="str">
        <f t="shared" si="8"/>
        <v>March</v>
      </c>
      <c r="H88" t="s">
        <v>9</v>
      </c>
      <c r="I88">
        <v>55.9</v>
      </c>
      <c r="J88">
        <v>0.83</v>
      </c>
      <c r="K88" t="str">
        <f t="shared" si="13"/>
        <v>Medium</v>
      </c>
      <c r="L88">
        <v>48</v>
      </c>
      <c r="M88" t="str">
        <f t="shared" si="14"/>
        <v>Medium</v>
      </c>
      <c r="N88" t="str">
        <f t="shared" si="9"/>
        <v>10</v>
      </c>
      <c r="O88" s="4">
        <v>0.3</v>
      </c>
      <c r="P88">
        <v>23</v>
      </c>
      <c r="Q88" s="5">
        <v>8</v>
      </c>
      <c r="R88" s="6">
        <f t="shared" si="15"/>
        <v>6.8999999999999995</v>
      </c>
      <c r="S88" t="str">
        <f t="shared" si="10"/>
        <v>0</v>
      </c>
      <c r="T88" s="8">
        <f t="shared" si="11"/>
        <v>10</v>
      </c>
      <c r="U88" s="4">
        <f t="shared" si="12"/>
        <v>6.8999999999999995</v>
      </c>
    </row>
    <row r="89" spans="6:21">
      <c r="F89" s="3">
        <v>42823</v>
      </c>
      <c r="G89" s="3" t="str">
        <f t="shared" si="8"/>
        <v>March</v>
      </c>
      <c r="H89" t="s">
        <v>10</v>
      </c>
      <c r="I89">
        <v>57.2</v>
      </c>
      <c r="J89">
        <v>0.83</v>
      </c>
      <c r="K89" t="str">
        <f t="shared" si="13"/>
        <v>Medium</v>
      </c>
      <c r="L89">
        <v>39</v>
      </c>
      <c r="M89" t="str">
        <f t="shared" si="14"/>
        <v>Medium</v>
      </c>
      <c r="N89" t="str">
        <f t="shared" si="9"/>
        <v>10</v>
      </c>
      <c r="O89" s="4">
        <v>0.3</v>
      </c>
      <c r="P89">
        <v>24</v>
      </c>
      <c r="Q89" s="5">
        <v>8</v>
      </c>
      <c r="R89" s="6">
        <f t="shared" si="15"/>
        <v>7.1999999999999993</v>
      </c>
      <c r="S89" t="str">
        <f t="shared" si="10"/>
        <v>0</v>
      </c>
      <c r="T89" s="8">
        <f t="shared" si="11"/>
        <v>10</v>
      </c>
      <c r="U89" s="4">
        <f t="shared" si="12"/>
        <v>7.1999999999999993</v>
      </c>
    </row>
    <row r="90" spans="6:21">
      <c r="F90" s="3">
        <v>42824</v>
      </c>
      <c r="G90" s="3" t="str">
        <f t="shared" si="8"/>
        <v>March</v>
      </c>
      <c r="H90" t="s">
        <v>11</v>
      </c>
      <c r="I90">
        <v>55.2</v>
      </c>
      <c r="J90">
        <v>0.8</v>
      </c>
      <c r="K90" t="str">
        <f t="shared" si="13"/>
        <v>Medium</v>
      </c>
      <c r="L90">
        <v>47</v>
      </c>
      <c r="M90" t="str">
        <f t="shared" si="14"/>
        <v>Medium</v>
      </c>
      <c r="N90" t="str">
        <f t="shared" si="9"/>
        <v>10</v>
      </c>
      <c r="O90" s="4">
        <v>0.3</v>
      </c>
      <c r="P90">
        <v>24</v>
      </c>
      <c r="Q90" s="5">
        <v>8</v>
      </c>
      <c r="R90" s="6">
        <f t="shared" si="15"/>
        <v>7.1999999999999993</v>
      </c>
      <c r="S90" t="str">
        <f t="shared" si="10"/>
        <v>0</v>
      </c>
      <c r="T90" s="8">
        <f t="shared" si="11"/>
        <v>10</v>
      </c>
      <c r="U90" s="4">
        <f t="shared" si="12"/>
        <v>7.1999999999999993</v>
      </c>
    </row>
    <row r="91" spans="6:21">
      <c r="F91" s="3">
        <v>42825</v>
      </c>
      <c r="G91" s="3" t="str">
        <f t="shared" si="8"/>
        <v>March</v>
      </c>
      <c r="H91" t="s">
        <v>12</v>
      </c>
      <c r="I91">
        <v>58.5</v>
      </c>
      <c r="J91">
        <v>0.77</v>
      </c>
      <c r="K91" t="str">
        <f t="shared" si="13"/>
        <v>Medium</v>
      </c>
      <c r="L91">
        <v>48</v>
      </c>
      <c r="M91" t="str">
        <f t="shared" si="14"/>
        <v>Medium</v>
      </c>
      <c r="N91" t="str">
        <f t="shared" si="9"/>
        <v>10</v>
      </c>
      <c r="O91" s="4">
        <v>0.3</v>
      </c>
      <c r="P91">
        <v>25</v>
      </c>
      <c r="Q91" s="5">
        <v>8</v>
      </c>
      <c r="R91" s="6">
        <f t="shared" si="15"/>
        <v>7.5</v>
      </c>
      <c r="S91" t="str">
        <f t="shared" si="10"/>
        <v>0</v>
      </c>
      <c r="T91" s="8">
        <f t="shared" si="11"/>
        <v>10</v>
      </c>
      <c r="U91" s="4">
        <f t="shared" si="12"/>
        <v>7.5</v>
      </c>
    </row>
    <row r="92" spans="6:21">
      <c r="F92" s="3">
        <v>42826</v>
      </c>
      <c r="G92" s="3" t="str">
        <f t="shared" si="8"/>
        <v>April</v>
      </c>
      <c r="H92" t="s">
        <v>13</v>
      </c>
      <c r="I92">
        <v>57.5</v>
      </c>
      <c r="J92">
        <v>0.8</v>
      </c>
      <c r="K92" t="str">
        <f t="shared" si="13"/>
        <v>Medium</v>
      </c>
      <c r="L92">
        <v>33</v>
      </c>
      <c r="M92" t="str">
        <f t="shared" si="14"/>
        <v>Medium</v>
      </c>
      <c r="N92" t="str">
        <f t="shared" si="9"/>
        <v>5</v>
      </c>
      <c r="O92" s="4">
        <v>0.3</v>
      </c>
      <c r="P92">
        <v>25</v>
      </c>
      <c r="Q92" s="5">
        <v>8</v>
      </c>
      <c r="R92" s="6">
        <f t="shared" si="15"/>
        <v>7.5</v>
      </c>
      <c r="S92" t="str">
        <f t="shared" si="10"/>
        <v>0</v>
      </c>
      <c r="T92" s="8">
        <f t="shared" si="11"/>
        <v>5</v>
      </c>
      <c r="U92" s="4">
        <f t="shared" si="12"/>
        <v>7.5</v>
      </c>
    </row>
    <row r="93" spans="6:21">
      <c r="F93" s="3">
        <v>42827</v>
      </c>
      <c r="G93" s="3" t="str">
        <f t="shared" si="8"/>
        <v>April</v>
      </c>
      <c r="H93" t="s">
        <v>7</v>
      </c>
      <c r="I93">
        <v>65.8</v>
      </c>
      <c r="J93">
        <v>0.74</v>
      </c>
      <c r="K93" t="str">
        <f t="shared" si="13"/>
        <v>Medium</v>
      </c>
      <c r="L93">
        <v>47</v>
      </c>
      <c r="M93" t="str">
        <f t="shared" si="14"/>
        <v>Medium</v>
      </c>
      <c r="N93" t="str">
        <f t="shared" si="9"/>
        <v>10</v>
      </c>
      <c r="O93" s="4">
        <v>0.3</v>
      </c>
      <c r="P93">
        <v>26</v>
      </c>
      <c r="Q93" s="5">
        <v>8</v>
      </c>
      <c r="R93" s="6">
        <f t="shared" si="15"/>
        <v>7.8</v>
      </c>
      <c r="S93" t="str">
        <f t="shared" si="10"/>
        <v>0</v>
      </c>
      <c r="T93" s="8">
        <f t="shared" si="11"/>
        <v>10</v>
      </c>
      <c r="U93" s="4">
        <f t="shared" si="12"/>
        <v>7.8</v>
      </c>
    </row>
    <row r="94" spans="6:21">
      <c r="F94" s="3">
        <v>42828</v>
      </c>
      <c r="G94" s="3" t="str">
        <f t="shared" si="8"/>
        <v>April</v>
      </c>
      <c r="H94" t="s">
        <v>8</v>
      </c>
      <c r="I94">
        <v>60.8</v>
      </c>
      <c r="J94">
        <v>0.74</v>
      </c>
      <c r="K94" t="str">
        <f t="shared" si="13"/>
        <v>Medium</v>
      </c>
      <c r="L94">
        <v>51</v>
      </c>
      <c r="M94" t="str">
        <f t="shared" si="14"/>
        <v>High</v>
      </c>
      <c r="N94" t="str">
        <f t="shared" si="9"/>
        <v>10</v>
      </c>
      <c r="O94" s="4">
        <v>0.3</v>
      </c>
      <c r="P94">
        <v>26</v>
      </c>
      <c r="Q94" s="5">
        <v>8</v>
      </c>
      <c r="R94" s="6">
        <f t="shared" si="15"/>
        <v>7.8</v>
      </c>
      <c r="S94" t="str">
        <f t="shared" si="10"/>
        <v>0</v>
      </c>
      <c r="T94" s="8">
        <f t="shared" si="11"/>
        <v>10</v>
      </c>
      <c r="U94" s="4">
        <f t="shared" si="12"/>
        <v>7.8</v>
      </c>
    </row>
    <row r="95" spans="6:21">
      <c r="F95" s="3">
        <v>42829</v>
      </c>
      <c r="G95" s="3" t="str">
        <f t="shared" si="8"/>
        <v>April</v>
      </c>
      <c r="H95" t="s">
        <v>9</v>
      </c>
      <c r="I95">
        <v>62.1</v>
      </c>
      <c r="J95">
        <v>0.71</v>
      </c>
      <c r="K95" t="str">
        <f t="shared" si="13"/>
        <v>Medium</v>
      </c>
      <c r="L95">
        <v>31</v>
      </c>
      <c r="M95" t="str">
        <f t="shared" si="14"/>
        <v>Medium</v>
      </c>
      <c r="N95" t="str">
        <f t="shared" si="9"/>
        <v>5</v>
      </c>
      <c r="O95" s="4">
        <v>0.3</v>
      </c>
      <c r="P95">
        <v>27</v>
      </c>
      <c r="Q95" s="5">
        <v>8</v>
      </c>
      <c r="R95" s="6">
        <f t="shared" si="15"/>
        <v>8.1</v>
      </c>
      <c r="S95" t="str">
        <f t="shared" si="10"/>
        <v>10</v>
      </c>
      <c r="T95" s="8">
        <f t="shared" si="11"/>
        <v>15</v>
      </c>
      <c r="U95" s="4">
        <f t="shared" si="12"/>
        <v>8.1</v>
      </c>
    </row>
    <row r="96" spans="6:21">
      <c r="F96" s="3">
        <v>42830</v>
      </c>
      <c r="G96" s="3" t="str">
        <f t="shared" si="8"/>
        <v>April</v>
      </c>
      <c r="H96" t="s">
        <v>10</v>
      </c>
      <c r="I96">
        <v>64.400000000000006</v>
      </c>
      <c r="J96">
        <v>0.71</v>
      </c>
      <c r="K96" t="str">
        <f t="shared" si="13"/>
        <v>Medium</v>
      </c>
      <c r="L96">
        <v>33</v>
      </c>
      <c r="M96" t="str">
        <f t="shared" si="14"/>
        <v>Medium</v>
      </c>
      <c r="N96" t="str">
        <f t="shared" si="9"/>
        <v>5</v>
      </c>
      <c r="O96" s="4">
        <v>0.3</v>
      </c>
      <c r="P96">
        <v>28</v>
      </c>
      <c r="Q96" s="5">
        <v>8</v>
      </c>
      <c r="R96" s="6">
        <f t="shared" si="15"/>
        <v>8.4</v>
      </c>
      <c r="S96" t="str">
        <f t="shared" si="10"/>
        <v>10</v>
      </c>
      <c r="T96" s="8">
        <f t="shared" si="11"/>
        <v>15</v>
      </c>
      <c r="U96" s="4">
        <f t="shared" si="12"/>
        <v>8.4</v>
      </c>
    </row>
    <row r="97" spans="6:21">
      <c r="F97" s="3">
        <v>42831</v>
      </c>
      <c r="G97" s="3" t="str">
        <f t="shared" si="8"/>
        <v>April</v>
      </c>
      <c r="H97" t="s">
        <v>11</v>
      </c>
      <c r="I97">
        <v>57.5</v>
      </c>
      <c r="J97">
        <v>0.8</v>
      </c>
      <c r="K97" t="str">
        <f t="shared" si="13"/>
        <v>Medium</v>
      </c>
      <c r="L97">
        <v>31</v>
      </c>
      <c r="M97" t="str">
        <f t="shared" si="14"/>
        <v>Medium</v>
      </c>
      <c r="N97" t="str">
        <f t="shared" si="9"/>
        <v>5</v>
      </c>
      <c r="O97" s="4">
        <v>0.3</v>
      </c>
      <c r="P97">
        <v>25</v>
      </c>
      <c r="Q97" s="5">
        <v>8</v>
      </c>
      <c r="R97" s="6">
        <f t="shared" si="15"/>
        <v>7.5</v>
      </c>
      <c r="S97" t="str">
        <f t="shared" si="10"/>
        <v>0</v>
      </c>
      <c r="T97" s="8">
        <f t="shared" si="11"/>
        <v>5</v>
      </c>
      <c r="U97" s="4">
        <f t="shared" si="12"/>
        <v>7.5</v>
      </c>
    </row>
    <row r="98" spans="6:21">
      <c r="F98" s="3">
        <v>42832</v>
      </c>
      <c r="G98" s="3" t="str">
        <f t="shared" si="8"/>
        <v>April</v>
      </c>
      <c r="H98" t="s">
        <v>12</v>
      </c>
      <c r="I98">
        <v>59.8</v>
      </c>
      <c r="J98">
        <v>0.74</v>
      </c>
      <c r="K98" t="str">
        <f t="shared" si="13"/>
        <v>Medium</v>
      </c>
      <c r="L98">
        <v>44</v>
      </c>
      <c r="M98" t="str">
        <f t="shared" si="14"/>
        <v>Medium</v>
      </c>
      <c r="N98" t="str">
        <f t="shared" si="9"/>
        <v>10</v>
      </c>
      <c r="O98" s="4">
        <v>0.3</v>
      </c>
      <c r="P98">
        <v>26</v>
      </c>
      <c r="Q98" s="5">
        <v>8</v>
      </c>
      <c r="R98" s="6">
        <f t="shared" si="15"/>
        <v>7.8</v>
      </c>
      <c r="S98" t="str">
        <f t="shared" si="10"/>
        <v>0</v>
      </c>
      <c r="T98" s="8">
        <f t="shared" si="11"/>
        <v>10</v>
      </c>
      <c r="U98" s="4">
        <f t="shared" si="12"/>
        <v>7.8</v>
      </c>
    </row>
    <row r="99" spans="6:21">
      <c r="F99" s="3">
        <v>42833</v>
      </c>
      <c r="G99" s="3" t="str">
        <f t="shared" si="8"/>
        <v>April</v>
      </c>
      <c r="H99" t="s">
        <v>13</v>
      </c>
      <c r="I99">
        <v>63.8</v>
      </c>
      <c r="J99">
        <v>0.74</v>
      </c>
      <c r="K99" t="str">
        <f t="shared" si="13"/>
        <v>Medium</v>
      </c>
      <c r="L99">
        <v>37</v>
      </c>
      <c r="M99" t="str">
        <f t="shared" si="14"/>
        <v>Medium</v>
      </c>
      <c r="N99" t="str">
        <f t="shared" si="9"/>
        <v>10</v>
      </c>
      <c r="O99" s="4">
        <v>0.3</v>
      </c>
      <c r="P99">
        <v>26</v>
      </c>
      <c r="Q99" s="5">
        <v>8</v>
      </c>
      <c r="R99" s="6">
        <f t="shared" si="15"/>
        <v>7.8</v>
      </c>
      <c r="S99" t="str">
        <f t="shared" si="10"/>
        <v>0</v>
      </c>
      <c r="T99" s="8">
        <f t="shared" si="11"/>
        <v>10</v>
      </c>
      <c r="U99" s="4">
        <f t="shared" si="12"/>
        <v>7.8</v>
      </c>
    </row>
    <row r="100" spans="6:21">
      <c r="F100" s="3">
        <v>42834</v>
      </c>
      <c r="G100" s="3" t="str">
        <f t="shared" si="8"/>
        <v>April</v>
      </c>
      <c r="H100" t="s">
        <v>7</v>
      </c>
      <c r="I100">
        <v>63.1</v>
      </c>
      <c r="J100">
        <v>0.69</v>
      </c>
      <c r="K100" t="str">
        <f t="shared" si="13"/>
        <v>Medium</v>
      </c>
      <c r="L100">
        <v>52</v>
      </c>
      <c r="M100" t="str">
        <f t="shared" si="14"/>
        <v>High</v>
      </c>
      <c r="N100" t="str">
        <f t="shared" si="9"/>
        <v>10</v>
      </c>
      <c r="O100" s="4">
        <v>0.3</v>
      </c>
      <c r="P100">
        <v>27</v>
      </c>
      <c r="Q100" s="5">
        <v>8</v>
      </c>
      <c r="R100" s="6">
        <f t="shared" si="15"/>
        <v>8.1</v>
      </c>
      <c r="S100" t="str">
        <f t="shared" si="10"/>
        <v>10</v>
      </c>
      <c r="T100" s="8">
        <f t="shared" si="11"/>
        <v>20</v>
      </c>
      <c r="U100" s="4">
        <f t="shared" si="12"/>
        <v>8.1</v>
      </c>
    </row>
    <row r="101" spans="6:21">
      <c r="F101" s="3">
        <v>42835</v>
      </c>
      <c r="G101" s="3" t="str">
        <f t="shared" si="8"/>
        <v>April</v>
      </c>
      <c r="H101" t="s">
        <v>8</v>
      </c>
      <c r="I101">
        <v>58.5</v>
      </c>
      <c r="J101">
        <v>0.74</v>
      </c>
      <c r="K101" t="str">
        <f t="shared" si="13"/>
        <v>Medium</v>
      </c>
      <c r="L101">
        <v>48</v>
      </c>
      <c r="M101" t="str">
        <f t="shared" si="14"/>
        <v>Medium</v>
      </c>
      <c r="N101" t="str">
        <f t="shared" si="9"/>
        <v>10</v>
      </c>
      <c r="O101" s="4">
        <v>0.3</v>
      </c>
      <c r="P101">
        <v>25</v>
      </c>
      <c r="Q101" s="5">
        <v>8</v>
      </c>
      <c r="R101" s="6">
        <f t="shared" si="15"/>
        <v>7.5</v>
      </c>
      <c r="S101" t="str">
        <f t="shared" si="10"/>
        <v>0</v>
      </c>
      <c r="T101" s="8">
        <f t="shared" si="11"/>
        <v>10</v>
      </c>
      <c r="U101" s="4">
        <f t="shared" si="12"/>
        <v>7.5</v>
      </c>
    </row>
    <row r="102" spans="6:21">
      <c r="F102" s="3">
        <v>42836</v>
      </c>
      <c r="G102" s="3" t="str">
        <f t="shared" si="8"/>
        <v>April</v>
      </c>
      <c r="H102" t="s">
        <v>9</v>
      </c>
      <c r="I102">
        <v>60.8</v>
      </c>
      <c r="J102">
        <v>0.74</v>
      </c>
      <c r="K102" t="str">
        <f t="shared" si="13"/>
        <v>Medium</v>
      </c>
      <c r="L102">
        <v>34</v>
      </c>
      <c r="M102" t="str">
        <f t="shared" si="14"/>
        <v>Medium</v>
      </c>
      <c r="N102" t="str">
        <f t="shared" si="9"/>
        <v>5</v>
      </c>
      <c r="O102" s="4">
        <v>0.3</v>
      </c>
      <c r="P102">
        <v>26</v>
      </c>
      <c r="Q102" s="5">
        <v>8</v>
      </c>
      <c r="R102" s="6">
        <f t="shared" si="15"/>
        <v>7.8</v>
      </c>
      <c r="S102" t="str">
        <f t="shared" si="10"/>
        <v>0</v>
      </c>
      <c r="T102" s="8">
        <f t="shared" si="11"/>
        <v>5</v>
      </c>
      <c r="U102" s="4">
        <f t="shared" si="12"/>
        <v>7.8</v>
      </c>
    </row>
    <row r="103" spans="6:21">
      <c r="F103" s="3">
        <v>42837</v>
      </c>
      <c r="G103" s="3" t="str">
        <f t="shared" si="8"/>
        <v>April</v>
      </c>
      <c r="H103" t="s">
        <v>10</v>
      </c>
      <c r="I103">
        <v>66.099999999999994</v>
      </c>
      <c r="J103">
        <v>0.74</v>
      </c>
      <c r="K103" t="str">
        <f t="shared" si="13"/>
        <v>Medium</v>
      </c>
      <c r="L103">
        <v>30</v>
      </c>
      <c r="M103" t="str">
        <f t="shared" si="14"/>
        <v>Medium</v>
      </c>
      <c r="N103" t="str">
        <f t="shared" si="9"/>
        <v>5</v>
      </c>
      <c r="O103" s="4">
        <v>0.3</v>
      </c>
      <c r="P103">
        <v>27</v>
      </c>
      <c r="Q103" s="5">
        <v>8</v>
      </c>
      <c r="R103" s="6">
        <f t="shared" si="15"/>
        <v>8.1</v>
      </c>
      <c r="S103" t="str">
        <f t="shared" si="10"/>
        <v>10</v>
      </c>
      <c r="T103" s="8">
        <f t="shared" si="11"/>
        <v>15</v>
      </c>
      <c r="U103" s="4">
        <f t="shared" si="12"/>
        <v>8.1</v>
      </c>
    </row>
    <row r="104" spans="6:21">
      <c r="F104" s="3">
        <v>42838</v>
      </c>
      <c r="G104" s="3" t="str">
        <f t="shared" si="8"/>
        <v>April</v>
      </c>
      <c r="H104" t="s">
        <v>11</v>
      </c>
      <c r="I104">
        <v>61.1</v>
      </c>
      <c r="J104">
        <v>0.69</v>
      </c>
      <c r="K104" t="str">
        <f t="shared" si="13"/>
        <v>Medium</v>
      </c>
      <c r="L104">
        <v>46</v>
      </c>
      <c r="M104" t="str">
        <f t="shared" si="14"/>
        <v>Medium</v>
      </c>
      <c r="N104" t="str">
        <f t="shared" si="9"/>
        <v>10</v>
      </c>
      <c r="O104" s="4">
        <v>0.3</v>
      </c>
      <c r="P104">
        <v>27</v>
      </c>
      <c r="Q104" s="5">
        <v>8</v>
      </c>
      <c r="R104" s="6">
        <f t="shared" si="15"/>
        <v>8.1</v>
      </c>
      <c r="S104" t="str">
        <f t="shared" si="10"/>
        <v>10</v>
      </c>
      <c r="T104" s="8">
        <f t="shared" si="11"/>
        <v>20</v>
      </c>
      <c r="U104" s="4">
        <f t="shared" si="12"/>
        <v>8.1</v>
      </c>
    </row>
    <row r="105" spans="6:21">
      <c r="F105" s="3">
        <v>42839</v>
      </c>
      <c r="G105" s="3" t="str">
        <f t="shared" si="8"/>
        <v>April</v>
      </c>
      <c r="H105" t="s">
        <v>12</v>
      </c>
      <c r="I105">
        <v>61.5</v>
      </c>
      <c r="J105">
        <v>0.77</v>
      </c>
      <c r="K105" t="str">
        <f t="shared" si="13"/>
        <v>Medium</v>
      </c>
      <c r="L105">
        <v>49</v>
      </c>
      <c r="M105" t="str">
        <f t="shared" si="14"/>
        <v>Medium</v>
      </c>
      <c r="N105" t="str">
        <f t="shared" si="9"/>
        <v>10</v>
      </c>
      <c r="O105" s="4">
        <v>0.3</v>
      </c>
      <c r="P105">
        <v>25</v>
      </c>
      <c r="Q105" s="5">
        <v>8</v>
      </c>
      <c r="R105" s="6">
        <f t="shared" si="15"/>
        <v>7.5</v>
      </c>
      <c r="S105" t="str">
        <f t="shared" si="10"/>
        <v>0</v>
      </c>
      <c r="T105" s="8">
        <f t="shared" si="11"/>
        <v>10</v>
      </c>
      <c r="U105" s="4">
        <f t="shared" si="12"/>
        <v>7.5</v>
      </c>
    </row>
    <row r="106" spans="6:21">
      <c r="F106" s="3">
        <v>42840</v>
      </c>
      <c r="G106" s="3" t="str">
        <f t="shared" si="8"/>
        <v>April</v>
      </c>
      <c r="H106" t="s">
        <v>13</v>
      </c>
      <c r="I106">
        <v>65.8</v>
      </c>
      <c r="J106">
        <v>0.74</v>
      </c>
      <c r="K106" t="str">
        <f t="shared" si="13"/>
        <v>Medium</v>
      </c>
      <c r="L106">
        <v>41</v>
      </c>
      <c r="M106" t="str">
        <f t="shared" si="14"/>
        <v>Medium</v>
      </c>
      <c r="N106" t="str">
        <f t="shared" si="9"/>
        <v>10</v>
      </c>
      <c r="O106" s="4">
        <v>0.3</v>
      </c>
      <c r="P106">
        <v>26</v>
      </c>
      <c r="Q106" s="5">
        <v>8</v>
      </c>
      <c r="R106" s="6">
        <f t="shared" si="15"/>
        <v>7.8</v>
      </c>
      <c r="S106" t="str">
        <f t="shared" si="10"/>
        <v>0</v>
      </c>
      <c r="T106" s="8">
        <f t="shared" si="11"/>
        <v>10</v>
      </c>
      <c r="U106" s="4">
        <f t="shared" si="12"/>
        <v>7.8</v>
      </c>
    </row>
    <row r="107" spans="6:21">
      <c r="F107" s="3">
        <v>42841</v>
      </c>
      <c r="G107" s="3" t="str">
        <f t="shared" si="8"/>
        <v>April</v>
      </c>
      <c r="H107" t="s">
        <v>7</v>
      </c>
      <c r="I107">
        <v>65.099999999999994</v>
      </c>
      <c r="J107">
        <v>0.69</v>
      </c>
      <c r="K107" t="str">
        <f t="shared" si="13"/>
        <v>Medium</v>
      </c>
      <c r="L107">
        <v>43</v>
      </c>
      <c r="M107" t="str">
        <f t="shared" si="14"/>
        <v>Medium</v>
      </c>
      <c r="N107" t="str">
        <f t="shared" si="9"/>
        <v>10</v>
      </c>
      <c r="O107" s="4">
        <v>0.3</v>
      </c>
      <c r="P107">
        <v>27</v>
      </c>
      <c r="Q107" s="5">
        <v>8</v>
      </c>
      <c r="R107" s="6">
        <f t="shared" si="15"/>
        <v>8.1</v>
      </c>
      <c r="S107" t="str">
        <f t="shared" si="10"/>
        <v>10</v>
      </c>
      <c r="T107" s="8">
        <f t="shared" si="11"/>
        <v>20</v>
      </c>
      <c r="U107" s="4">
        <f t="shared" si="12"/>
        <v>8.1</v>
      </c>
    </row>
    <row r="108" spans="6:21">
      <c r="F108" s="3">
        <v>42842</v>
      </c>
      <c r="G108" s="3" t="str">
        <f t="shared" si="8"/>
        <v>April</v>
      </c>
      <c r="H108" t="s">
        <v>8</v>
      </c>
      <c r="I108">
        <v>64.099999999999994</v>
      </c>
      <c r="J108">
        <v>0.71</v>
      </c>
      <c r="K108" t="str">
        <f t="shared" si="13"/>
        <v>Medium</v>
      </c>
      <c r="L108">
        <v>56</v>
      </c>
      <c r="M108" t="str">
        <f t="shared" si="14"/>
        <v>High</v>
      </c>
      <c r="N108" t="str">
        <f t="shared" si="9"/>
        <v>10</v>
      </c>
      <c r="O108" s="4">
        <v>0.3</v>
      </c>
      <c r="P108">
        <v>27</v>
      </c>
      <c r="Q108" s="5">
        <v>8</v>
      </c>
      <c r="R108" s="6">
        <f t="shared" si="15"/>
        <v>8.1</v>
      </c>
      <c r="S108" t="str">
        <f t="shared" si="10"/>
        <v>10</v>
      </c>
      <c r="T108" s="8">
        <f t="shared" si="11"/>
        <v>20</v>
      </c>
      <c r="U108" s="4">
        <f t="shared" si="12"/>
        <v>8.1</v>
      </c>
    </row>
    <row r="109" spans="6:21">
      <c r="F109" s="3">
        <v>42843</v>
      </c>
      <c r="G109" s="3" t="str">
        <f t="shared" si="8"/>
        <v>April</v>
      </c>
      <c r="H109" t="s">
        <v>9</v>
      </c>
      <c r="I109">
        <v>62.5</v>
      </c>
      <c r="J109">
        <v>0.74</v>
      </c>
      <c r="K109" t="str">
        <f t="shared" si="13"/>
        <v>Medium</v>
      </c>
      <c r="L109">
        <v>31</v>
      </c>
      <c r="M109" t="str">
        <f t="shared" si="14"/>
        <v>Medium</v>
      </c>
      <c r="N109" t="str">
        <f t="shared" si="9"/>
        <v>5</v>
      </c>
      <c r="O109" s="4">
        <v>0.3</v>
      </c>
      <c r="P109">
        <v>25</v>
      </c>
      <c r="Q109" s="5">
        <v>8</v>
      </c>
      <c r="R109" s="6">
        <f t="shared" si="15"/>
        <v>7.5</v>
      </c>
      <c r="S109" t="str">
        <f t="shared" si="10"/>
        <v>0</v>
      </c>
      <c r="T109" s="8">
        <f t="shared" si="11"/>
        <v>5</v>
      </c>
      <c r="U109" s="4">
        <f t="shared" si="12"/>
        <v>7.5</v>
      </c>
    </row>
    <row r="110" spans="6:21">
      <c r="F110" s="3">
        <v>42844</v>
      </c>
      <c r="G110" s="3" t="str">
        <f t="shared" si="8"/>
        <v>April</v>
      </c>
      <c r="H110" t="s">
        <v>10</v>
      </c>
      <c r="I110">
        <v>59.8</v>
      </c>
      <c r="J110">
        <v>0.77</v>
      </c>
      <c r="K110" t="str">
        <f t="shared" si="13"/>
        <v>Medium</v>
      </c>
      <c r="L110">
        <v>53</v>
      </c>
      <c r="M110" t="str">
        <f t="shared" si="14"/>
        <v>High</v>
      </c>
      <c r="N110" t="str">
        <f t="shared" si="9"/>
        <v>10</v>
      </c>
      <c r="O110" s="4">
        <v>0.3</v>
      </c>
      <c r="P110">
        <v>26</v>
      </c>
      <c r="Q110" s="5">
        <v>8</v>
      </c>
      <c r="R110" s="6">
        <f t="shared" si="15"/>
        <v>7.8</v>
      </c>
      <c r="S110" t="str">
        <f t="shared" si="10"/>
        <v>0</v>
      </c>
      <c r="T110" s="8">
        <f t="shared" si="11"/>
        <v>10</v>
      </c>
      <c r="U110" s="4">
        <f t="shared" si="12"/>
        <v>7.8</v>
      </c>
    </row>
    <row r="111" spans="6:21">
      <c r="F111" s="3">
        <v>42845</v>
      </c>
      <c r="G111" s="3" t="str">
        <f t="shared" si="8"/>
        <v>April</v>
      </c>
      <c r="H111" t="s">
        <v>11</v>
      </c>
      <c r="I111">
        <v>68.099999999999994</v>
      </c>
      <c r="J111">
        <v>0.69</v>
      </c>
      <c r="K111" t="str">
        <f t="shared" si="13"/>
        <v>Medium</v>
      </c>
      <c r="L111">
        <v>42</v>
      </c>
      <c r="M111" t="str">
        <f t="shared" si="14"/>
        <v>Medium</v>
      </c>
      <c r="N111" t="str">
        <f t="shared" si="9"/>
        <v>10</v>
      </c>
      <c r="O111" s="4">
        <v>0.3</v>
      </c>
      <c r="P111">
        <v>27</v>
      </c>
      <c r="Q111" s="5">
        <v>8</v>
      </c>
      <c r="R111" s="6">
        <f t="shared" si="15"/>
        <v>8.1</v>
      </c>
      <c r="S111" t="str">
        <f t="shared" si="10"/>
        <v>10</v>
      </c>
      <c r="T111" s="8">
        <f t="shared" si="11"/>
        <v>20</v>
      </c>
      <c r="U111" s="4">
        <f t="shared" si="12"/>
        <v>8.1</v>
      </c>
    </row>
    <row r="112" spans="6:21">
      <c r="F112" s="3">
        <v>42846</v>
      </c>
      <c r="G112" s="3" t="str">
        <f t="shared" si="8"/>
        <v>April</v>
      </c>
      <c r="H112" t="s">
        <v>12</v>
      </c>
      <c r="I112">
        <v>67.099999999999994</v>
      </c>
      <c r="J112">
        <v>0.74</v>
      </c>
      <c r="K112" t="str">
        <f t="shared" si="13"/>
        <v>Medium</v>
      </c>
      <c r="L112">
        <v>48</v>
      </c>
      <c r="M112" t="str">
        <f t="shared" si="14"/>
        <v>Medium</v>
      </c>
      <c r="N112" t="str">
        <f t="shared" si="9"/>
        <v>10</v>
      </c>
      <c r="O112" s="4">
        <v>0.3</v>
      </c>
      <c r="P112">
        <v>27</v>
      </c>
      <c r="Q112" s="5">
        <v>8</v>
      </c>
      <c r="R112" s="6">
        <f t="shared" si="15"/>
        <v>8.1</v>
      </c>
      <c r="S112" t="str">
        <f t="shared" si="10"/>
        <v>10</v>
      </c>
      <c r="T112" s="8">
        <f t="shared" si="11"/>
        <v>20</v>
      </c>
      <c r="U112" s="4">
        <f t="shared" si="12"/>
        <v>8.1</v>
      </c>
    </row>
    <row r="113" spans="6:21">
      <c r="F113" s="3">
        <v>42847</v>
      </c>
      <c r="G113" s="3" t="str">
        <f t="shared" si="8"/>
        <v>April</v>
      </c>
      <c r="H113" t="s">
        <v>13</v>
      </c>
      <c r="I113">
        <v>57.5</v>
      </c>
      <c r="J113">
        <v>0.77</v>
      </c>
      <c r="K113" t="str">
        <f t="shared" si="13"/>
        <v>Medium</v>
      </c>
      <c r="L113">
        <v>47</v>
      </c>
      <c r="M113" t="str">
        <f t="shared" si="14"/>
        <v>Medium</v>
      </c>
      <c r="N113" t="str">
        <f t="shared" si="9"/>
        <v>10</v>
      </c>
      <c r="O113" s="4">
        <v>0.3</v>
      </c>
      <c r="P113">
        <v>25</v>
      </c>
      <c r="Q113" s="5">
        <v>8</v>
      </c>
      <c r="R113" s="6">
        <f t="shared" si="15"/>
        <v>7.5</v>
      </c>
      <c r="S113" t="str">
        <f t="shared" si="10"/>
        <v>0</v>
      </c>
      <c r="T113" s="8">
        <f t="shared" si="11"/>
        <v>10</v>
      </c>
      <c r="U113" s="4">
        <f t="shared" si="12"/>
        <v>7.5</v>
      </c>
    </row>
    <row r="114" spans="6:21">
      <c r="F114" s="3">
        <v>42848</v>
      </c>
      <c r="G114" s="3" t="str">
        <f t="shared" si="8"/>
        <v>April</v>
      </c>
      <c r="H114" t="s">
        <v>7</v>
      </c>
      <c r="I114">
        <v>60.8</v>
      </c>
      <c r="J114">
        <v>0.77</v>
      </c>
      <c r="K114" t="str">
        <f t="shared" si="13"/>
        <v>Medium</v>
      </c>
      <c r="L114">
        <v>50</v>
      </c>
      <c r="M114" t="str">
        <f t="shared" si="14"/>
        <v>Medium</v>
      </c>
      <c r="N114" t="str">
        <f t="shared" si="9"/>
        <v>10</v>
      </c>
      <c r="O114" s="4">
        <v>0.3</v>
      </c>
      <c r="P114">
        <v>26</v>
      </c>
      <c r="Q114" s="5">
        <v>8</v>
      </c>
      <c r="R114" s="6">
        <f t="shared" si="15"/>
        <v>7.8</v>
      </c>
      <c r="S114" t="str">
        <f t="shared" si="10"/>
        <v>0</v>
      </c>
      <c r="T114" s="8">
        <f t="shared" si="11"/>
        <v>10</v>
      </c>
      <c r="U114" s="4">
        <f t="shared" si="12"/>
        <v>7.8</v>
      </c>
    </row>
    <row r="115" spans="6:21">
      <c r="F115" s="3">
        <v>42849</v>
      </c>
      <c r="G115" s="3" t="str">
        <f t="shared" si="8"/>
        <v>April</v>
      </c>
      <c r="H115" t="s">
        <v>8</v>
      </c>
      <c r="I115">
        <v>65.099999999999994</v>
      </c>
      <c r="J115">
        <v>0.69</v>
      </c>
      <c r="K115" t="str">
        <f t="shared" si="13"/>
        <v>Medium</v>
      </c>
      <c r="L115">
        <v>48</v>
      </c>
      <c r="M115" t="str">
        <f t="shared" si="14"/>
        <v>Medium</v>
      </c>
      <c r="N115" t="str">
        <f t="shared" si="9"/>
        <v>10</v>
      </c>
      <c r="O115" s="4">
        <v>0.3</v>
      </c>
      <c r="P115">
        <v>27</v>
      </c>
      <c r="Q115" s="5">
        <v>8</v>
      </c>
      <c r="R115" s="6">
        <f t="shared" si="15"/>
        <v>8.1</v>
      </c>
      <c r="S115" t="str">
        <f t="shared" si="10"/>
        <v>10</v>
      </c>
      <c r="T115" s="8">
        <f t="shared" si="11"/>
        <v>20</v>
      </c>
      <c r="U115" s="4">
        <f t="shared" si="12"/>
        <v>8.1</v>
      </c>
    </row>
    <row r="116" spans="6:21">
      <c r="F116" s="3">
        <v>42850</v>
      </c>
      <c r="G116" s="3" t="str">
        <f t="shared" si="8"/>
        <v>April</v>
      </c>
      <c r="H116" t="s">
        <v>9</v>
      </c>
      <c r="I116">
        <v>65.099999999999994</v>
      </c>
      <c r="J116">
        <v>0.71</v>
      </c>
      <c r="K116" t="str">
        <f t="shared" si="13"/>
        <v>Medium</v>
      </c>
      <c r="L116">
        <v>37</v>
      </c>
      <c r="M116" t="str">
        <f t="shared" si="14"/>
        <v>Medium</v>
      </c>
      <c r="N116" t="str">
        <f t="shared" si="9"/>
        <v>10</v>
      </c>
      <c r="O116" s="4">
        <v>0.3</v>
      </c>
      <c r="P116">
        <v>27</v>
      </c>
      <c r="Q116" s="5">
        <v>8</v>
      </c>
      <c r="R116" s="6">
        <f t="shared" si="15"/>
        <v>8.1</v>
      </c>
      <c r="S116" t="str">
        <f t="shared" si="10"/>
        <v>10</v>
      </c>
      <c r="T116" s="8">
        <f t="shared" si="11"/>
        <v>20</v>
      </c>
      <c r="U116" s="4">
        <f t="shared" si="12"/>
        <v>8.1</v>
      </c>
    </row>
    <row r="117" spans="6:21">
      <c r="F117" s="3">
        <v>42851</v>
      </c>
      <c r="G117" s="3" t="str">
        <f t="shared" si="8"/>
        <v>April</v>
      </c>
      <c r="H117" t="s">
        <v>10</v>
      </c>
      <c r="I117">
        <v>62.5</v>
      </c>
      <c r="J117">
        <v>0.8</v>
      </c>
      <c r="K117" t="str">
        <f t="shared" si="13"/>
        <v>Medium</v>
      </c>
      <c r="L117">
        <v>48</v>
      </c>
      <c r="M117" t="str">
        <f t="shared" si="14"/>
        <v>Medium</v>
      </c>
      <c r="N117" t="str">
        <f t="shared" si="9"/>
        <v>10</v>
      </c>
      <c r="O117" s="4">
        <v>0.3</v>
      </c>
      <c r="P117">
        <v>25</v>
      </c>
      <c r="Q117" s="5">
        <v>8</v>
      </c>
      <c r="R117" s="6">
        <f t="shared" si="15"/>
        <v>7.5</v>
      </c>
      <c r="S117" t="str">
        <f t="shared" si="10"/>
        <v>0</v>
      </c>
      <c r="T117" s="8">
        <f t="shared" si="11"/>
        <v>10</v>
      </c>
      <c r="U117" s="4">
        <f t="shared" si="12"/>
        <v>7.5</v>
      </c>
    </row>
    <row r="118" spans="6:21">
      <c r="F118" s="3">
        <v>42852</v>
      </c>
      <c r="G118" s="3" t="str">
        <f t="shared" si="8"/>
        <v>April</v>
      </c>
      <c r="H118" t="s">
        <v>11</v>
      </c>
      <c r="I118">
        <v>63.5</v>
      </c>
      <c r="J118">
        <v>0.77</v>
      </c>
      <c r="K118" t="str">
        <f t="shared" si="13"/>
        <v>Medium</v>
      </c>
      <c r="L118">
        <v>50</v>
      </c>
      <c r="M118" t="str">
        <f t="shared" si="14"/>
        <v>Medium</v>
      </c>
      <c r="N118" t="str">
        <f t="shared" si="9"/>
        <v>10</v>
      </c>
      <c r="O118" s="4">
        <v>0.3</v>
      </c>
      <c r="P118">
        <v>25</v>
      </c>
      <c r="Q118" s="5">
        <v>8</v>
      </c>
      <c r="R118" s="6">
        <f t="shared" si="15"/>
        <v>7.5</v>
      </c>
      <c r="S118" t="str">
        <f t="shared" si="10"/>
        <v>0</v>
      </c>
      <c r="T118" s="8">
        <f t="shared" si="11"/>
        <v>10</v>
      </c>
      <c r="U118" s="4">
        <f t="shared" si="12"/>
        <v>7.5</v>
      </c>
    </row>
    <row r="119" spans="6:21">
      <c r="F119" s="3">
        <v>42853</v>
      </c>
      <c r="G119" s="3" t="str">
        <f t="shared" si="8"/>
        <v>April</v>
      </c>
      <c r="H119" t="s">
        <v>12</v>
      </c>
      <c r="I119">
        <v>58.8</v>
      </c>
      <c r="J119">
        <v>0.74</v>
      </c>
      <c r="K119" t="str">
        <f t="shared" si="13"/>
        <v>Medium</v>
      </c>
      <c r="L119">
        <v>32</v>
      </c>
      <c r="M119" t="str">
        <f t="shared" si="14"/>
        <v>Medium</v>
      </c>
      <c r="N119" t="str">
        <f t="shared" si="9"/>
        <v>5</v>
      </c>
      <c r="O119" s="4">
        <v>0.3</v>
      </c>
      <c r="P119">
        <v>26</v>
      </c>
      <c r="Q119" s="5">
        <v>8</v>
      </c>
      <c r="R119" s="6">
        <f t="shared" si="15"/>
        <v>7.8</v>
      </c>
      <c r="S119" t="str">
        <f t="shared" si="10"/>
        <v>0</v>
      </c>
      <c r="T119" s="8">
        <f t="shared" si="11"/>
        <v>5</v>
      </c>
      <c r="U119" s="4">
        <f t="shared" si="12"/>
        <v>7.8</v>
      </c>
    </row>
    <row r="120" spans="6:21">
      <c r="F120" s="3">
        <v>42854</v>
      </c>
      <c r="G120" s="3" t="str">
        <f t="shared" si="8"/>
        <v>April</v>
      </c>
      <c r="H120" t="s">
        <v>13</v>
      </c>
      <c r="I120">
        <v>65.099999999999994</v>
      </c>
      <c r="J120">
        <v>0.71</v>
      </c>
      <c r="K120" t="str">
        <f t="shared" si="13"/>
        <v>Medium</v>
      </c>
      <c r="L120">
        <v>32</v>
      </c>
      <c r="M120" t="str">
        <f t="shared" si="14"/>
        <v>Medium</v>
      </c>
      <c r="N120" t="str">
        <f t="shared" si="9"/>
        <v>5</v>
      </c>
      <c r="O120" s="4">
        <v>0.3</v>
      </c>
      <c r="P120">
        <v>27</v>
      </c>
      <c r="Q120" s="5">
        <v>8</v>
      </c>
      <c r="R120" s="6">
        <f t="shared" si="15"/>
        <v>8.1</v>
      </c>
      <c r="S120" t="str">
        <f t="shared" si="10"/>
        <v>10</v>
      </c>
      <c r="T120" s="8">
        <f t="shared" si="11"/>
        <v>15</v>
      </c>
      <c r="U120" s="4">
        <f t="shared" si="12"/>
        <v>8.1</v>
      </c>
    </row>
    <row r="121" spans="6:21">
      <c r="F121" s="3">
        <v>42855</v>
      </c>
      <c r="G121" s="3" t="str">
        <f t="shared" si="8"/>
        <v>April</v>
      </c>
      <c r="H121" t="s">
        <v>7</v>
      </c>
      <c r="I121">
        <v>67.099999999999994</v>
      </c>
      <c r="J121">
        <v>0.74</v>
      </c>
      <c r="K121" t="str">
        <f t="shared" si="13"/>
        <v>Medium</v>
      </c>
      <c r="L121">
        <v>35</v>
      </c>
      <c r="M121" t="str">
        <f t="shared" si="14"/>
        <v>Medium</v>
      </c>
      <c r="N121" t="str">
        <f t="shared" si="9"/>
        <v>5</v>
      </c>
      <c r="O121" s="4">
        <v>0.3</v>
      </c>
      <c r="P121">
        <v>27</v>
      </c>
      <c r="Q121" s="5">
        <v>8</v>
      </c>
      <c r="R121" s="6">
        <f t="shared" si="15"/>
        <v>8.1</v>
      </c>
      <c r="S121" t="str">
        <f t="shared" si="10"/>
        <v>10</v>
      </c>
      <c r="T121" s="8">
        <f t="shared" si="11"/>
        <v>15</v>
      </c>
      <c r="U121" s="4">
        <f t="shared" si="12"/>
        <v>8.1</v>
      </c>
    </row>
    <row r="122" spans="6:21">
      <c r="F122" s="3">
        <v>42856</v>
      </c>
      <c r="G122" s="3" t="str">
        <f t="shared" si="8"/>
        <v>May</v>
      </c>
      <c r="H122" t="s">
        <v>8</v>
      </c>
      <c r="I122">
        <v>66.7</v>
      </c>
      <c r="J122">
        <v>0.65</v>
      </c>
      <c r="K122" t="str">
        <f t="shared" si="13"/>
        <v>Medium</v>
      </c>
      <c r="L122">
        <v>56</v>
      </c>
      <c r="M122" t="str">
        <f t="shared" si="14"/>
        <v>High</v>
      </c>
      <c r="N122" t="str">
        <f t="shared" si="9"/>
        <v>10</v>
      </c>
      <c r="O122" s="4">
        <v>0.3</v>
      </c>
      <c r="P122">
        <v>29</v>
      </c>
      <c r="Q122" s="5">
        <v>8</v>
      </c>
      <c r="R122" s="6">
        <f t="shared" si="15"/>
        <v>8.6999999999999993</v>
      </c>
      <c r="S122" t="str">
        <f t="shared" si="10"/>
        <v>10</v>
      </c>
      <c r="T122" s="8">
        <f t="shared" si="11"/>
        <v>20</v>
      </c>
      <c r="U122" s="4">
        <f t="shared" si="12"/>
        <v>8.6999999999999993</v>
      </c>
    </row>
    <row r="123" spans="6:21">
      <c r="F123" s="3">
        <v>42857</v>
      </c>
      <c r="G123" s="3" t="str">
        <f t="shared" si="8"/>
        <v>May</v>
      </c>
      <c r="H123" t="s">
        <v>9</v>
      </c>
      <c r="I123">
        <v>65.7</v>
      </c>
      <c r="J123">
        <v>0.69</v>
      </c>
      <c r="K123" t="str">
        <f t="shared" si="13"/>
        <v>Medium</v>
      </c>
      <c r="L123">
        <v>40</v>
      </c>
      <c r="M123" t="str">
        <f t="shared" si="14"/>
        <v>Medium</v>
      </c>
      <c r="N123" t="str">
        <f t="shared" si="9"/>
        <v>10</v>
      </c>
      <c r="O123" s="4">
        <v>0.3</v>
      </c>
      <c r="P123">
        <v>29</v>
      </c>
      <c r="Q123" s="5">
        <v>8</v>
      </c>
      <c r="R123" s="6">
        <f t="shared" si="15"/>
        <v>8.6999999999999993</v>
      </c>
      <c r="S123" t="str">
        <f t="shared" si="10"/>
        <v>10</v>
      </c>
      <c r="T123" s="8">
        <f t="shared" si="11"/>
        <v>20</v>
      </c>
      <c r="U123" s="4">
        <f t="shared" si="12"/>
        <v>8.6999999999999993</v>
      </c>
    </row>
    <row r="124" spans="6:21">
      <c r="F124" s="3">
        <v>42858</v>
      </c>
      <c r="G124" s="3" t="str">
        <f t="shared" si="8"/>
        <v>May</v>
      </c>
      <c r="H124" t="s">
        <v>10</v>
      </c>
      <c r="I124">
        <v>71</v>
      </c>
      <c r="J124">
        <v>0.63</v>
      </c>
      <c r="K124" t="str">
        <f t="shared" si="13"/>
        <v>Medium</v>
      </c>
      <c r="L124">
        <v>55</v>
      </c>
      <c r="M124" t="str">
        <f t="shared" si="14"/>
        <v>High</v>
      </c>
      <c r="N124" t="str">
        <f t="shared" si="9"/>
        <v>10</v>
      </c>
      <c r="O124" s="4">
        <v>0.3</v>
      </c>
      <c r="P124">
        <v>30</v>
      </c>
      <c r="Q124" s="5">
        <v>8</v>
      </c>
      <c r="R124" s="6">
        <f t="shared" si="15"/>
        <v>9</v>
      </c>
      <c r="S124" t="str">
        <f t="shared" si="10"/>
        <v>10</v>
      </c>
      <c r="T124" s="8">
        <f t="shared" si="11"/>
        <v>20</v>
      </c>
      <c r="U124" s="4">
        <f t="shared" si="12"/>
        <v>9</v>
      </c>
    </row>
    <row r="125" spans="6:21">
      <c r="F125" s="3">
        <v>42859</v>
      </c>
      <c r="G125" s="3" t="str">
        <f t="shared" si="8"/>
        <v>May</v>
      </c>
      <c r="H125" t="s">
        <v>11</v>
      </c>
      <c r="I125">
        <v>71.3</v>
      </c>
      <c r="J125">
        <v>0.63</v>
      </c>
      <c r="K125" t="str">
        <f t="shared" si="13"/>
        <v>Medium</v>
      </c>
      <c r="L125">
        <v>64</v>
      </c>
      <c r="M125" t="str">
        <f t="shared" si="14"/>
        <v>High</v>
      </c>
      <c r="N125" t="str">
        <f t="shared" si="9"/>
        <v>15</v>
      </c>
      <c r="O125" s="4">
        <v>0.3</v>
      </c>
      <c r="P125">
        <v>31</v>
      </c>
      <c r="Q125" s="5">
        <v>8</v>
      </c>
      <c r="R125" s="6">
        <f t="shared" si="15"/>
        <v>9.2999999999999989</v>
      </c>
      <c r="S125" t="str">
        <f t="shared" si="10"/>
        <v>10</v>
      </c>
      <c r="T125" s="8">
        <f t="shared" si="11"/>
        <v>25</v>
      </c>
      <c r="U125" s="4">
        <f t="shared" si="12"/>
        <v>9.2999999999999989</v>
      </c>
    </row>
    <row r="126" spans="6:21">
      <c r="F126" s="3">
        <v>42860</v>
      </c>
      <c r="G126" s="3" t="str">
        <f t="shared" si="8"/>
        <v>May</v>
      </c>
      <c r="H126" t="s">
        <v>12</v>
      </c>
      <c r="I126">
        <v>69.400000000000006</v>
      </c>
      <c r="J126">
        <v>0.71</v>
      </c>
      <c r="K126" t="str">
        <f t="shared" si="13"/>
        <v>Medium</v>
      </c>
      <c r="L126">
        <v>31</v>
      </c>
      <c r="M126" t="str">
        <f t="shared" si="14"/>
        <v>Medium</v>
      </c>
      <c r="N126" t="str">
        <f t="shared" si="9"/>
        <v>5</v>
      </c>
      <c r="O126" s="4">
        <v>0.3</v>
      </c>
      <c r="P126">
        <v>28</v>
      </c>
      <c r="Q126" s="5">
        <v>8</v>
      </c>
      <c r="R126" s="6">
        <f t="shared" si="15"/>
        <v>8.4</v>
      </c>
      <c r="S126" t="str">
        <f t="shared" si="10"/>
        <v>10</v>
      </c>
      <c r="T126" s="8">
        <f t="shared" si="11"/>
        <v>15</v>
      </c>
      <c r="U126" s="4">
        <f t="shared" si="12"/>
        <v>8.4</v>
      </c>
    </row>
    <row r="127" spans="6:21">
      <c r="F127" s="3">
        <v>42861</v>
      </c>
      <c r="G127" s="3" t="str">
        <f t="shared" si="8"/>
        <v>May</v>
      </c>
      <c r="H127" t="s">
        <v>13</v>
      </c>
      <c r="I127">
        <v>66.7</v>
      </c>
      <c r="J127">
        <v>0.67</v>
      </c>
      <c r="K127" t="str">
        <f t="shared" si="13"/>
        <v>Medium</v>
      </c>
      <c r="L127">
        <v>51</v>
      </c>
      <c r="M127" t="str">
        <f t="shared" si="14"/>
        <v>High</v>
      </c>
      <c r="N127" t="str">
        <f t="shared" si="9"/>
        <v>10</v>
      </c>
      <c r="O127" s="4">
        <v>0.3</v>
      </c>
      <c r="P127">
        <v>29</v>
      </c>
      <c r="Q127" s="5">
        <v>8</v>
      </c>
      <c r="R127" s="6">
        <f t="shared" si="15"/>
        <v>8.6999999999999993</v>
      </c>
      <c r="S127" t="str">
        <f t="shared" si="10"/>
        <v>10</v>
      </c>
      <c r="T127" s="8">
        <f t="shared" si="11"/>
        <v>20</v>
      </c>
      <c r="U127" s="4">
        <f t="shared" si="12"/>
        <v>8.6999999999999993</v>
      </c>
    </row>
    <row r="128" spans="6:21">
      <c r="F128" s="3">
        <v>42862</v>
      </c>
      <c r="G128" s="3" t="str">
        <f t="shared" si="8"/>
        <v>May</v>
      </c>
      <c r="H128" t="s">
        <v>7</v>
      </c>
      <c r="I128">
        <v>69.7</v>
      </c>
      <c r="J128">
        <v>0.65</v>
      </c>
      <c r="K128" t="str">
        <f t="shared" si="13"/>
        <v>Medium</v>
      </c>
      <c r="L128">
        <v>49</v>
      </c>
      <c r="M128" t="str">
        <f t="shared" si="14"/>
        <v>Medium</v>
      </c>
      <c r="N128" t="str">
        <f t="shared" si="9"/>
        <v>10</v>
      </c>
      <c r="O128" s="4">
        <v>0.3</v>
      </c>
      <c r="P128">
        <v>29</v>
      </c>
      <c r="Q128" s="5">
        <v>8</v>
      </c>
      <c r="R128" s="6">
        <f t="shared" si="15"/>
        <v>8.6999999999999993</v>
      </c>
      <c r="S128" t="str">
        <f t="shared" si="10"/>
        <v>10</v>
      </c>
      <c r="T128" s="8">
        <f t="shared" si="11"/>
        <v>20</v>
      </c>
      <c r="U128" s="4">
        <f t="shared" si="12"/>
        <v>8.6999999999999993</v>
      </c>
    </row>
    <row r="129" spans="6:21">
      <c r="F129" s="3">
        <v>42863</v>
      </c>
      <c r="G129" s="3" t="str">
        <f t="shared" si="8"/>
        <v>May</v>
      </c>
      <c r="H129" t="s">
        <v>8</v>
      </c>
      <c r="I129">
        <v>75</v>
      </c>
      <c r="J129">
        <v>0.67</v>
      </c>
      <c r="K129" t="str">
        <f t="shared" si="13"/>
        <v>Medium</v>
      </c>
      <c r="L129">
        <v>56</v>
      </c>
      <c r="M129" t="str">
        <f t="shared" si="14"/>
        <v>High</v>
      </c>
      <c r="N129" t="str">
        <f t="shared" si="9"/>
        <v>10</v>
      </c>
      <c r="O129" s="4">
        <v>0.3</v>
      </c>
      <c r="P129">
        <v>30</v>
      </c>
      <c r="Q129" s="5">
        <v>8</v>
      </c>
      <c r="R129" s="6">
        <f t="shared" si="15"/>
        <v>9</v>
      </c>
      <c r="S129" t="str">
        <f t="shared" si="10"/>
        <v>10</v>
      </c>
      <c r="T129" s="8">
        <f t="shared" si="11"/>
        <v>20</v>
      </c>
      <c r="U129" s="4">
        <f t="shared" si="12"/>
        <v>9</v>
      </c>
    </row>
    <row r="130" spans="6:21">
      <c r="F130" s="3">
        <v>42864</v>
      </c>
      <c r="G130" s="3" t="str">
        <f t="shared" ref="G130:G193" si="16">TEXT(F130,"mmmm")</f>
        <v>May</v>
      </c>
      <c r="H130" t="s">
        <v>9</v>
      </c>
      <c r="I130">
        <v>71.3</v>
      </c>
      <c r="J130">
        <v>0.63</v>
      </c>
      <c r="K130" t="str">
        <f t="shared" si="13"/>
        <v>Medium</v>
      </c>
      <c r="L130">
        <v>56</v>
      </c>
      <c r="M130" t="str">
        <f t="shared" si="14"/>
        <v>High</v>
      </c>
      <c r="N130" t="str">
        <f t="shared" ref="N130:N193" si="17">IF(L130&gt;60,"15",IF(L130&gt;35,"10",IF(L130&lt;36,"5")))</f>
        <v>10</v>
      </c>
      <c r="O130" s="4">
        <v>0.3</v>
      </c>
      <c r="P130">
        <v>31</v>
      </c>
      <c r="Q130" s="5">
        <v>8</v>
      </c>
      <c r="R130" s="6">
        <f t="shared" si="15"/>
        <v>9.2999999999999989</v>
      </c>
      <c r="S130" t="str">
        <f t="shared" ref="S130:S193" si="18">IF(R130&gt;8,"10",IF(R130&lt;8,"0"))</f>
        <v>10</v>
      </c>
      <c r="T130" s="8">
        <f t="shared" ref="T130:T193" si="19">(N130+S130)</f>
        <v>20</v>
      </c>
      <c r="U130" s="4">
        <f t="shared" ref="U130:U193" si="20">R130</f>
        <v>9.2999999999999989</v>
      </c>
    </row>
    <row r="131" spans="6:21">
      <c r="F131" s="3">
        <v>42865</v>
      </c>
      <c r="G131" s="3" t="str">
        <f t="shared" si="16"/>
        <v>May</v>
      </c>
      <c r="H131" t="s">
        <v>10</v>
      </c>
      <c r="I131">
        <v>69.400000000000006</v>
      </c>
      <c r="J131">
        <v>0.69</v>
      </c>
      <c r="K131" t="str">
        <f t="shared" ref="K131:K194" si="21">IF(J131&gt;1,"Heavy",IF(J131&gt;0,"Medium",IF(J131&lt;1,"None")))</f>
        <v>Medium</v>
      </c>
      <c r="L131">
        <v>40</v>
      </c>
      <c r="M131" t="str">
        <f t="shared" ref="M131:M194" si="22">IF(L131&gt;50,"High",IF(L131&gt;25,"Medium",IF(L131&lt;26,"Low")))</f>
        <v>Medium</v>
      </c>
      <c r="N131" t="str">
        <f t="shared" si="17"/>
        <v>10</v>
      </c>
      <c r="O131" s="4">
        <v>0.3</v>
      </c>
      <c r="P131">
        <v>28</v>
      </c>
      <c r="Q131" s="5">
        <v>8</v>
      </c>
      <c r="R131" s="6">
        <f t="shared" ref="R131:R194" si="23">(O131*P131)</f>
        <v>8.4</v>
      </c>
      <c r="S131" t="str">
        <f t="shared" si="18"/>
        <v>10</v>
      </c>
      <c r="T131" s="8">
        <f t="shared" si="19"/>
        <v>20</v>
      </c>
      <c r="U131" s="4">
        <f t="shared" si="20"/>
        <v>8.4</v>
      </c>
    </row>
    <row r="132" spans="6:21">
      <c r="F132" s="3">
        <v>42866</v>
      </c>
      <c r="G132" s="3" t="str">
        <f t="shared" si="16"/>
        <v>May</v>
      </c>
      <c r="H132" t="s">
        <v>11</v>
      </c>
      <c r="I132">
        <v>72.7</v>
      </c>
      <c r="J132">
        <v>0.67</v>
      </c>
      <c r="K132" t="str">
        <f t="shared" si="21"/>
        <v>Medium</v>
      </c>
      <c r="L132">
        <v>57</v>
      </c>
      <c r="M132" t="str">
        <f t="shared" si="22"/>
        <v>High</v>
      </c>
      <c r="N132" t="str">
        <f t="shared" si="17"/>
        <v>10</v>
      </c>
      <c r="O132" s="4">
        <v>0.3</v>
      </c>
      <c r="P132">
        <v>29</v>
      </c>
      <c r="Q132" s="5">
        <v>8</v>
      </c>
      <c r="R132" s="6">
        <f t="shared" si="23"/>
        <v>8.6999999999999993</v>
      </c>
      <c r="S132" t="str">
        <f t="shared" si="18"/>
        <v>10</v>
      </c>
      <c r="T132" s="8">
        <f t="shared" si="19"/>
        <v>20</v>
      </c>
      <c r="U132" s="4">
        <f t="shared" si="20"/>
        <v>8.6999999999999993</v>
      </c>
    </row>
    <row r="133" spans="6:21">
      <c r="F133" s="3">
        <v>42867</v>
      </c>
      <c r="G133" s="3" t="str">
        <f t="shared" si="16"/>
        <v>May</v>
      </c>
      <c r="H133" t="s">
        <v>12</v>
      </c>
      <c r="I133">
        <v>66.7</v>
      </c>
      <c r="J133">
        <v>0.67</v>
      </c>
      <c r="K133" t="str">
        <f t="shared" si="21"/>
        <v>Medium</v>
      </c>
      <c r="L133">
        <v>40</v>
      </c>
      <c r="M133" t="str">
        <f t="shared" si="22"/>
        <v>Medium</v>
      </c>
      <c r="N133" t="str">
        <f t="shared" si="17"/>
        <v>10</v>
      </c>
      <c r="O133" s="4">
        <v>0.3</v>
      </c>
      <c r="P133">
        <v>29</v>
      </c>
      <c r="Q133" s="5">
        <v>8</v>
      </c>
      <c r="R133" s="6">
        <f t="shared" si="23"/>
        <v>8.6999999999999993</v>
      </c>
      <c r="S133" t="str">
        <f t="shared" si="18"/>
        <v>10</v>
      </c>
      <c r="T133" s="8">
        <f t="shared" si="19"/>
        <v>20</v>
      </c>
      <c r="U133" s="4">
        <f t="shared" si="20"/>
        <v>8.6999999999999993</v>
      </c>
    </row>
    <row r="134" spans="6:21">
      <c r="F134" s="3">
        <v>42868</v>
      </c>
      <c r="G134" s="3" t="str">
        <f t="shared" si="16"/>
        <v>May</v>
      </c>
      <c r="H134" t="s">
        <v>13</v>
      </c>
      <c r="I134">
        <v>70</v>
      </c>
      <c r="J134">
        <v>0.65</v>
      </c>
      <c r="K134" t="str">
        <f t="shared" si="21"/>
        <v>Medium</v>
      </c>
      <c r="L134">
        <v>34</v>
      </c>
      <c r="M134" t="str">
        <f t="shared" si="22"/>
        <v>Medium</v>
      </c>
      <c r="N134" t="str">
        <f t="shared" si="17"/>
        <v>5</v>
      </c>
      <c r="O134" s="4">
        <v>0.3</v>
      </c>
      <c r="P134">
        <v>30</v>
      </c>
      <c r="Q134" s="5">
        <v>8</v>
      </c>
      <c r="R134" s="6">
        <f t="shared" si="23"/>
        <v>9</v>
      </c>
      <c r="S134" t="str">
        <f t="shared" si="18"/>
        <v>10</v>
      </c>
      <c r="T134" s="8">
        <f t="shared" si="19"/>
        <v>15</v>
      </c>
      <c r="U134" s="4">
        <f t="shared" si="20"/>
        <v>9</v>
      </c>
    </row>
    <row r="135" spans="6:21">
      <c r="F135" s="3">
        <v>42869</v>
      </c>
      <c r="G135" s="3" t="str">
        <f t="shared" si="16"/>
        <v>May</v>
      </c>
      <c r="H135" t="s">
        <v>7</v>
      </c>
      <c r="I135">
        <v>77.3</v>
      </c>
      <c r="J135">
        <v>0.63</v>
      </c>
      <c r="K135" t="str">
        <f t="shared" si="21"/>
        <v>Medium</v>
      </c>
      <c r="L135">
        <v>58</v>
      </c>
      <c r="M135" t="str">
        <f t="shared" si="22"/>
        <v>High</v>
      </c>
      <c r="N135" t="str">
        <f t="shared" si="17"/>
        <v>10</v>
      </c>
      <c r="O135" s="4">
        <v>0.3</v>
      </c>
      <c r="P135">
        <v>31</v>
      </c>
      <c r="Q135" s="5">
        <v>8</v>
      </c>
      <c r="R135" s="6">
        <f t="shared" si="23"/>
        <v>9.2999999999999989</v>
      </c>
      <c r="S135" t="str">
        <f t="shared" si="18"/>
        <v>10</v>
      </c>
      <c r="T135" s="8">
        <f t="shared" si="19"/>
        <v>20</v>
      </c>
      <c r="U135" s="4">
        <f t="shared" si="20"/>
        <v>9.2999999999999989</v>
      </c>
    </row>
    <row r="136" spans="6:21">
      <c r="F136" s="3">
        <v>42870</v>
      </c>
      <c r="G136" s="3" t="str">
        <f t="shared" si="16"/>
        <v>May</v>
      </c>
      <c r="H136" t="s">
        <v>8</v>
      </c>
      <c r="I136">
        <v>63.4</v>
      </c>
      <c r="J136">
        <v>0.69</v>
      </c>
      <c r="K136" t="str">
        <f t="shared" si="21"/>
        <v>Medium</v>
      </c>
      <c r="L136">
        <v>32</v>
      </c>
      <c r="M136" t="str">
        <f t="shared" si="22"/>
        <v>Medium</v>
      </c>
      <c r="N136" t="str">
        <f t="shared" si="17"/>
        <v>5</v>
      </c>
      <c r="O136" s="4">
        <v>0.3</v>
      </c>
      <c r="P136">
        <v>28</v>
      </c>
      <c r="Q136" s="5">
        <v>8</v>
      </c>
      <c r="R136" s="6">
        <f t="shared" si="23"/>
        <v>8.4</v>
      </c>
      <c r="S136" t="str">
        <f t="shared" si="18"/>
        <v>10</v>
      </c>
      <c r="T136" s="8">
        <f t="shared" si="19"/>
        <v>15</v>
      </c>
      <c r="U136" s="4">
        <f t="shared" si="20"/>
        <v>8.4</v>
      </c>
    </row>
    <row r="137" spans="6:21">
      <c r="F137" s="3">
        <v>42871</v>
      </c>
      <c r="G137" s="3" t="str">
        <f t="shared" si="16"/>
        <v>May</v>
      </c>
      <c r="H137" t="s">
        <v>9</v>
      </c>
      <c r="I137">
        <v>65.7</v>
      </c>
      <c r="J137">
        <v>0.67</v>
      </c>
      <c r="K137" t="str">
        <f t="shared" si="21"/>
        <v>Medium</v>
      </c>
      <c r="L137">
        <v>55</v>
      </c>
      <c r="M137" t="str">
        <f t="shared" si="22"/>
        <v>High</v>
      </c>
      <c r="N137" t="str">
        <f t="shared" si="17"/>
        <v>10</v>
      </c>
      <c r="O137" s="4">
        <v>0.3</v>
      </c>
      <c r="P137">
        <v>29</v>
      </c>
      <c r="Q137" s="5">
        <v>8</v>
      </c>
      <c r="R137" s="6">
        <f t="shared" si="23"/>
        <v>8.6999999999999993</v>
      </c>
      <c r="S137" t="str">
        <f t="shared" si="18"/>
        <v>10</v>
      </c>
      <c r="T137" s="8">
        <f t="shared" si="19"/>
        <v>20</v>
      </c>
      <c r="U137" s="4">
        <f t="shared" si="20"/>
        <v>8.6999999999999993</v>
      </c>
    </row>
    <row r="138" spans="6:21">
      <c r="F138" s="3">
        <v>42872</v>
      </c>
      <c r="G138" s="3" t="str">
        <f t="shared" si="16"/>
        <v>May</v>
      </c>
      <c r="H138" t="s">
        <v>10</v>
      </c>
      <c r="I138">
        <v>70.7</v>
      </c>
      <c r="J138">
        <v>0.67</v>
      </c>
      <c r="K138" t="str">
        <f t="shared" si="21"/>
        <v>Medium</v>
      </c>
      <c r="L138">
        <v>43</v>
      </c>
      <c r="M138" t="str">
        <f t="shared" si="22"/>
        <v>Medium</v>
      </c>
      <c r="N138" t="str">
        <f t="shared" si="17"/>
        <v>10</v>
      </c>
      <c r="O138" s="4">
        <v>0.3</v>
      </c>
      <c r="P138">
        <v>29</v>
      </c>
      <c r="Q138" s="5">
        <v>8</v>
      </c>
      <c r="R138" s="6">
        <f t="shared" si="23"/>
        <v>8.6999999999999993</v>
      </c>
      <c r="S138" t="str">
        <f t="shared" si="18"/>
        <v>10</v>
      </c>
      <c r="T138" s="8">
        <f t="shared" si="19"/>
        <v>20</v>
      </c>
      <c r="U138" s="4">
        <f t="shared" si="20"/>
        <v>8.6999999999999993</v>
      </c>
    </row>
    <row r="139" spans="6:21">
      <c r="F139" s="3">
        <v>42873</v>
      </c>
      <c r="G139" s="3" t="str">
        <f t="shared" si="16"/>
        <v>May</v>
      </c>
      <c r="H139" t="s">
        <v>11</v>
      </c>
      <c r="I139">
        <v>72</v>
      </c>
      <c r="J139">
        <v>0.67</v>
      </c>
      <c r="K139" t="str">
        <f t="shared" si="21"/>
        <v>Medium</v>
      </c>
      <c r="L139">
        <v>53</v>
      </c>
      <c r="M139" t="str">
        <f t="shared" si="22"/>
        <v>High</v>
      </c>
      <c r="N139" t="str">
        <f t="shared" si="17"/>
        <v>10</v>
      </c>
      <c r="O139" s="4">
        <v>0.3</v>
      </c>
      <c r="P139">
        <v>30</v>
      </c>
      <c r="Q139" s="5">
        <v>8</v>
      </c>
      <c r="R139" s="6">
        <f t="shared" si="23"/>
        <v>9</v>
      </c>
      <c r="S139" t="str">
        <f t="shared" si="18"/>
        <v>10</v>
      </c>
      <c r="T139" s="8">
        <f t="shared" si="19"/>
        <v>20</v>
      </c>
      <c r="U139" s="4">
        <f t="shared" si="20"/>
        <v>9</v>
      </c>
    </row>
    <row r="140" spans="6:21">
      <c r="F140" s="3">
        <v>42874</v>
      </c>
      <c r="G140" s="3" t="str">
        <f t="shared" si="16"/>
        <v>May</v>
      </c>
      <c r="H140" t="s">
        <v>12</v>
      </c>
      <c r="I140">
        <v>75.3</v>
      </c>
      <c r="J140">
        <v>0.61</v>
      </c>
      <c r="K140" t="str">
        <f t="shared" si="21"/>
        <v>Medium</v>
      </c>
      <c r="L140">
        <v>58</v>
      </c>
      <c r="M140" t="str">
        <f t="shared" si="22"/>
        <v>High</v>
      </c>
      <c r="N140" t="str">
        <f t="shared" si="17"/>
        <v>10</v>
      </c>
      <c r="O140" s="4">
        <v>0.3</v>
      </c>
      <c r="P140">
        <v>31</v>
      </c>
      <c r="Q140" s="5">
        <v>8</v>
      </c>
      <c r="R140" s="6">
        <f t="shared" si="23"/>
        <v>9.2999999999999989</v>
      </c>
      <c r="S140" t="str">
        <f t="shared" si="18"/>
        <v>10</v>
      </c>
      <c r="T140" s="8">
        <f t="shared" si="19"/>
        <v>20</v>
      </c>
      <c r="U140" s="4">
        <f t="shared" si="20"/>
        <v>9.2999999999999989</v>
      </c>
    </row>
    <row r="141" spans="6:21">
      <c r="F141" s="3">
        <v>42875</v>
      </c>
      <c r="G141" s="3" t="str">
        <f t="shared" si="16"/>
        <v>May</v>
      </c>
      <c r="H141" t="s">
        <v>13</v>
      </c>
      <c r="I141">
        <v>64.400000000000006</v>
      </c>
      <c r="J141">
        <v>0.67</v>
      </c>
      <c r="K141" t="str">
        <f t="shared" si="21"/>
        <v>Medium</v>
      </c>
      <c r="L141">
        <v>59</v>
      </c>
      <c r="M141" t="str">
        <f t="shared" si="22"/>
        <v>High</v>
      </c>
      <c r="N141" t="str">
        <f t="shared" si="17"/>
        <v>10</v>
      </c>
      <c r="O141" s="4">
        <v>0.3</v>
      </c>
      <c r="P141">
        <v>28</v>
      </c>
      <c r="Q141" s="5">
        <v>8</v>
      </c>
      <c r="R141" s="6">
        <f t="shared" si="23"/>
        <v>8.4</v>
      </c>
      <c r="S141" t="str">
        <f t="shared" si="18"/>
        <v>10</v>
      </c>
      <c r="T141" s="8">
        <f t="shared" si="19"/>
        <v>20</v>
      </c>
      <c r="U141" s="4">
        <f t="shared" si="20"/>
        <v>8.4</v>
      </c>
    </row>
    <row r="142" spans="6:21">
      <c r="F142" s="3">
        <v>42876</v>
      </c>
      <c r="G142" s="3" t="str">
        <f t="shared" si="16"/>
        <v>May</v>
      </c>
      <c r="H142" t="s">
        <v>7</v>
      </c>
      <c r="I142">
        <v>71.7</v>
      </c>
      <c r="J142">
        <v>0.69</v>
      </c>
      <c r="K142" t="str">
        <f t="shared" si="21"/>
        <v>Medium</v>
      </c>
      <c r="L142">
        <v>47</v>
      </c>
      <c r="M142" t="str">
        <f t="shared" si="22"/>
        <v>Medium</v>
      </c>
      <c r="N142" t="str">
        <f t="shared" si="17"/>
        <v>10</v>
      </c>
      <c r="O142" s="4">
        <v>0.3</v>
      </c>
      <c r="P142">
        <v>29</v>
      </c>
      <c r="Q142" s="5">
        <v>8</v>
      </c>
      <c r="R142" s="6">
        <f t="shared" si="23"/>
        <v>8.6999999999999993</v>
      </c>
      <c r="S142" t="str">
        <f t="shared" si="18"/>
        <v>10</v>
      </c>
      <c r="T142" s="8">
        <f t="shared" si="19"/>
        <v>20</v>
      </c>
      <c r="U142" s="4">
        <f t="shared" si="20"/>
        <v>8.6999999999999993</v>
      </c>
    </row>
    <row r="143" spans="6:21">
      <c r="F143" s="3">
        <v>42877</v>
      </c>
      <c r="G143" s="3" t="str">
        <f t="shared" si="16"/>
        <v>May</v>
      </c>
      <c r="H143" t="s">
        <v>8</v>
      </c>
      <c r="I143">
        <v>71</v>
      </c>
      <c r="J143">
        <v>0.67</v>
      </c>
      <c r="K143" t="str">
        <f t="shared" si="21"/>
        <v>Medium</v>
      </c>
      <c r="L143">
        <v>34</v>
      </c>
      <c r="M143" t="str">
        <f t="shared" si="22"/>
        <v>Medium</v>
      </c>
      <c r="N143" t="str">
        <f t="shared" si="17"/>
        <v>5</v>
      </c>
      <c r="O143" s="4">
        <v>0.3</v>
      </c>
      <c r="P143">
        <v>30</v>
      </c>
      <c r="Q143" s="5">
        <v>8</v>
      </c>
      <c r="R143" s="6">
        <f t="shared" si="23"/>
        <v>9</v>
      </c>
      <c r="S143" t="str">
        <f t="shared" si="18"/>
        <v>10</v>
      </c>
      <c r="T143" s="8">
        <f t="shared" si="19"/>
        <v>15</v>
      </c>
      <c r="U143" s="4">
        <f t="shared" si="20"/>
        <v>9</v>
      </c>
    </row>
    <row r="144" spans="6:21">
      <c r="F144" s="3">
        <v>42878</v>
      </c>
      <c r="G144" s="3" t="str">
        <f t="shared" si="16"/>
        <v>May</v>
      </c>
      <c r="H144" t="s">
        <v>9</v>
      </c>
      <c r="I144">
        <v>76.3</v>
      </c>
      <c r="J144">
        <v>0.63</v>
      </c>
      <c r="K144" t="str">
        <f t="shared" si="21"/>
        <v>Medium</v>
      </c>
      <c r="L144">
        <v>45</v>
      </c>
      <c r="M144" t="str">
        <f t="shared" si="22"/>
        <v>Medium</v>
      </c>
      <c r="N144" t="str">
        <f t="shared" si="17"/>
        <v>10</v>
      </c>
      <c r="O144" s="4">
        <v>0.3</v>
      </c>
      <c r="P144">
        <v>31</v>
      </c>
      <c r="Q144" s="5">
        <v>8</v>
      </c>
      <c r="R144" s="6">
        <f t="shared" si="23"/>
        <v>9.2999999999999989</v>
      </c>
      <c r="S144" t="str">
        <f t="shared" si="18"/>
        <v>10</v>
      </c>
      <c r="T144" s="8">
        <f t="shared" si="19"/>
        <v>20</v>
      </c>
      <c r="U144" s="4">
        <f t="shared" si="20"/>
        <v>9.2999999999999989</v>
      </c>
    </row>
    <row r="145" spans="6:21">
      <c r="F145" s="3">
        <v>42879</v>
      </c>
      <c r="G145" s="3" t="str">
        <f t="shared" si="16"/>
        <v>May</v>
      </c>
      <c r="H145" t="s">
        <v>10</v>
      </c>
      <c r="I145">
        <v>69.400000000000006</v>
      </c>
      <c r="J145">
        <v>0.69</v>
      </c>
      <c r="K145" t="str">
        <f t="shared" si="21"/>
        <v>Medium</v>
      </c>
      <c r="L145">
        <v>34</v>
      </c>
      <c r="M145" t="str">
        <f t="shared" si="22"/>
        <v>Medium</v>
      </c>
      <c r="N145" t="str">
        <f t="shared" si="17"/>
        <v>5</v>
      </c>
      <c r="O145" s="4">
        <v>0.3</v>
      </c>
      <c r="P145">
        <v>28</v>
      </c>
      <c r="Q145" s="5">
        <v>8</v>
      </c>
      <c r="R145" s="6">
        <f t="shared" si="23"/>
        <v>8.4</v>
      </c>
      <c r="S145" t="str">
        <f t="shared" si="18"/>
        <v>10</v>
      </c>
      <c r="T145" s="8">
        <f t="shared" si="19"/>
        <v>15</v>
      </c>
      <c r="U145" s="4">
        <f t="shared" si="20"/>
        <v>8.4</v>
      </c>
    </row>
    <row r="146" spans="6:21">
      <c r="F146" s="3">
        <v>42880</v>
      </c>
      <c r="G146" s="3" t="str">
        <f t="shared" si="16"/>
        <v>May</v>
      </c>
      <c r="H146" t="s">
        <v>11</v>
      </c>
      <c r="I146">
        <v>71.7</v>
      </c>
      <c r="J146">
        <v>0.69</v>
      </c>
      <c r="K146" t="str">
        <f t="shared" si="21"/>
        <v>Medium</v>
      </c>
      <c r="L146">
        <v>53</v>
      </c>
      <c r="M146" t="str">
        <f t="shared" si="22"/>
        <v>High</v>
      </c>
      <c r="N146" t="str">
        <f t="shared" si="17"/>
        <v>10</v>
      </c>
      <c r="O146" s="4">
        <v>0.3</v>
      </c>
      <c r="P146">
        <v>29</v>
      </c>
      <c r="Q146" s="5">
        <v>8</v>
      </c>
      <c r="R146" s="6">
        <f t="shared" si="23"/>
        <v>8.6999999999999993</v>
      </c>
      <c r="S146" t="str">
        <f t="shared" si="18"/>
        <v>10</v>
      </c>
      <c r="T146" s="8">
        <f t="shared" si="19"/>
        <v>20</v>
      </c>
      <c r="U146" s="4">
        <f t="shared" si="20"/>
        <v>8.6999999999999993</v>
      </c>
    </row>
    <row r="147" spans="6:21">
      <c r="F147" s="3">
        <v>42881</v>
      </c>
      <c r="G147" s="3" t="str">
        <f t="shared" si="16"/>
        <v>May</v>
      </c>
      <c r="H147" t="s">
        <v>12</v>
      </c>
      <c r="I147">
        <v>72</v>
      </c>
      <c r="J147">
        <v>0.67</v>
      </c>
      <c r="K147" t="str">
        <f t="shared" si="21"/>
        <v>Medium</v>
      </c>
      <c r="L147">
        <v>63</v>
      </c>
      <c r="M147" t="str">
        <f t="shared" si="22"/>
        <v>High</v>
      </c>
      <c r="N147" t="str">
        <f t="shared" si="17"/>
        <v>15</v>
      </c>
      <c r="O147" s="4">
        <v>0.3</v>
      </c>
      <c r="P147">
        <v>30</v>
      </c>
      <c r="Q147" s="5">
        <v>8</v>
      </c>
      <c r="R147" s="6">
        <f t="shared" si="23"/>
        <v>9</v>
      </c>
      <c r="S147" t="str">
        <f t="shared" si="18"/>
        <v>10</v>
      </c>
      <c r="T147" s="8">
        <f t="shared" si="19"/>
        <v>25</v>
      </c>
      <c r="U147" s="4">
        <f t="shared" si="20"/>
        <v>9</v>
      </c>
    </row>
    <row r="148" spans="6:21">
      <c r="F148" s="3">
        <v>42882</v>
      </c>
      <c r="G148" s="3" t="str">
        <f t="shared" si="16"/>
        <v>May</v>
      </c>
      <c r="H148" t="s">
        <v>13</v>
      </c>
      <c r="I148">
        <v>77.3</v>
      </c>
      <c r="J148">
        <v>0.63</v>
      </c>
      <c r="K148" t="str">
        <f t="shared" si="21"/>
        <v>Medium</v>
      </c>
      <c r="L148">
        <v>56</v>
      </c>
      <c r="M148" t="str">
        <f t="shared" si="22"/>
        <v>High</v>
      </c>
      <c r="N148" t="str">
        <f t="shared" si="17"/>
        <v>10</v>
      </c>
      <c r="O148" s="4">
        <v>0.3</v>
      </c>
      <c r="P148">
        <v>31</v>
      </c>
      <c r="Q148" s="5">
        <v>8</v>
      </c>
      <c r="R148" s="6">
        <f t="shared" si="23"/>
        <v>9.2999999999999989</v>
      </c>
      <c r="S148" t="str">
        <f t="shared" si="18"/>
        <v>10</v>
      </c>
      <c r="T148" s="8">
        <f t="shared" si="19"/>
        <v>20</v>
      </c>
      <c r="U148" s="4">
        <f t="shared" si="20"/>
        <v>9.2999999999999989</v>
      </c>
    </row>
    <row r="149" spans="6:21">
      <c r="F149" s="3">
        <v>42883</v>
      </c>
      <c r="G149" s="3" t="str">
        <f t="shared" si="16"/>
        <v>May</v>
      </c>
      <c r="H149" t="s">
        <v>7</v>
      </c>
      <c r="I149">
        <v>71.7</v>
      </c>
      <c r="J149">
        <v>0.65</v>
      </c>
      <c r="K149" t="str">
        <f t="shared" si="21"/>
        <v>Medium</v>
      </c>
      <c r="L149">
        <v>45</v>
      </c>
      <c r="M149" t="str">
        <f t="shared" si="22"/>
        <v>Medium</v>
      </c>
      <c r="N149" t="str">
        <f t="shared" si="17"/>
        <v>10</v>
      </c>
      <c r="O149" s="4">
        <v>0.3</v>
      </c>
      <c r="P149">
        <v>29</v>
      </c>
      <c r="Q149" s="5">
        <v>8</v>
      </c>
      <c r="R149" s="6">
        <f t="shared" si="23"/>
        <v>8.6999999999999993</v>
      </c>
      <c r="S149" t="str">
        <f t="shared" si="18"/>
        <v>10</v>
      </c>
      <c r="T149" s="8">
        <f t="shared" si="19"/>
        <v>20</v>
      </c>
      <c r="U149" s="4">
        <f t="shared" si="20"/>
        <v>8.6999999999999993</v>
      </c>
    </row>
    <row r="150" spans="6:21">
      <c r="F150" s="3">
        <v>42884</v>
      </c>
      <c r="G150" s="3" t="str">
        <f t="shared" si="16"/>
        <v>May</v>
      </c>
      <c r="H150" t="s">
        <v>8</v>
      </c>
      <c r="I150">
        <v>66.7</v>
      </c>
      <c r="J150">
        <v>0.65</v>
      </c>
      <c r="K150" t="str">
        <f t="shared" si="21"/>
        <v>Medium</v>
      </c>
      <c r="L150">
        <v>32</v>
      </c>
      <c r="M150" t="str">
        <f t="shared" si="22"/>
        <v>Medium</v>
      </c>
      <c r="N150" t="str">
        <f t="shared" si="17"/>
        <v>5</v>
      </c>
      <c r="O150" s="4">
        <v>0.3</v>
      </c>
      <c r="P150">
        <v>29</v>
      </c>
      <c r="Q150" s="5">
        <v>8</v>
      </c>
      <c r="R150" s="6">
        <f t="shared" si="23"/>
        <v>8.6999999999999993</v>
      </c>
      <c r="S150" t="str">
        <f t="shared" si="18"/>
        <v>10</v>
      </c>
      <c r="T150" s="8">
        <f t="shared" si="19"/>
        <v>15</v>
      </c>
      <c r="U150" s="4">
        <f t="shared" si="20"/>
        <v>8.6999999999999993</v>
      </c>
    </row>
    <row r="151" spans="6:21">
      <c r="F151" s="3">
        <v>42885</v>
      </c>
      <c r="G151" s="3" t="str">
        <f t="shared" si="16"/>
        <v>May</v>
      </c>
      <c r="H151" t="s">
        <v>9</v>
      </c>
      <c r="I151">
        <v>75</v>
      </c>
      <c r="J151">
        <v>0.67</v>
      </c>
      <c r="K151" t="str">
        <f t="shared" si="21"/>
        <v>Medium</v>
      </c>
      <c r="L151">
        <v>43</v>
      </c>
      <c r="M151" t="str">
        <f t="shared" si="22"/>
        <v>Medium</v>
      </c>
      <c r="N151" t="str">
        <f t="shared" si="17"/>
        <v>10</v>
      </c>
      <c r="O151" s="4">
        <v>0.3</v>
      </c>
      <c r="P151">
        <v>30</v>
      </c>
      <c r="Q151" s="5">
        <v>8</v>
      </c>
      <c r="R151" s="6">
        <f t="shared" si="23"/>
        <v>9</v>
      </c>
      <c r="S151" t="str">
        <f t="shared" si="18"/>
        <v>10</v>
      </c>
      <c r="T151" s="8">
        <f t="shared" si="19"/>
        <v>20</v>
      </c>
      <c r="U151" s="4">
        <f t="shared" si="20"/>
        <v>9</v>
      </c>
    </row>
    <row r="152" spans="6:21">
      <c r="F152" s="3">
        <v>42886</v>
      </c>
      <c r="G152" s="3" t="str">
        <f t="shared" si="16"/>
        <v>May</v>
      </c>
      <c r="H152" t="s">
        <v>10</v>
      </c>
      <c r="I152">
        <v>77.3</v>
      </c>
      <c r="J152">
        <v>0.65</v>
      </c>
      <c r="K152" t="str">
        <f t="shared" si="21"/>
        <v>Medium</v>
      </c>
      <c r="L152">
        <v>56</v>
      </c>
      <c r="M152" t="str">
        <f t="shared" si="22"/>
        <v>High</v>
      </c>
      <c r="N152" t="str">
        <f t="shared" si="17"/>
        <v>10</v>
      </c>
      <c r="O152" s="4">
        <v>0.3</v>
      </c>
      <c r="P152">
        <v>31</v>
      </c>
      <c r="Q152" s="5">
        <v>8</v>
      </c>
      <c r="R152" s="6">
        <f t="shared" si="23"/>
        <v>9.2999999999999989</v>
      </c>
      <c r="S152" t="str">
        <f t="shared" si="18"/>
        <v>10</v>
      </c>
      <c r="T152" s="8">
        <f t="shared" si="19"/>
        <v>20</v>
      </c>
      <c r="U152" s="4">
        <f t="shared" si="20"/>
        <v>9.2999999999999989</v>
      </c>
    </row>
    <row r="153" spans="6:21">
      <c r="F153" s="3">
        <v>42887</v>
      </c>
      <c r="G153" s="3" t="str">
        <f t="shared" si="16"/>
        <v>June</v>
      </c>
      <c r="H153" t="s">
        <v>11</v>
      </c>
      <c r="I153">
        <v>71.3</v>
      </c>
      <c r="J153">
        <v>0.65</v>
      </c>
      <c r="K153" t="str">
        <f t="shared" si="21"/>
        <v>Medium</v>
      </c>
      <c r="L153">
        <v>42</v>
      </c>
      <c r="M153" t="str">
        <f t="shared" si="22"/>
        <v>Medium</v>
      </c>
      <c r="N153" t="str">
        <f t="shared" si="17"/>
        <v>10</v>
      </c>
      <c r="O153" s="4">
        <v>0.3</v>
      </c>
      <c r="P153">
        <v>31</v>
      </c>
      <c r="Q153" s="5">
        <v>8</v>
      </c>
      <c r="R153" s="6">
        <f t="shared" si="23"/>
        <v>9.2999999999999989</v>
      </c>
      <c r="S153" t="str">
        <f t="shared" si="18"/>
        <v>10</v>
      </c>
      <c r="T153" s="8">
        <f t="shared" si="19"/>
        <v>20</v>
      </c>
      <c r="U153" s="4">
        <f t="shared" si="20"/>
        <v>9.2999999999999989</v>
      </c>
    </row>
    <row r="154" spans="6:21">
      <c r="F154" s="3">
        <v>42888</v>
      </c>
      <c r="G154" s="3" t="str">
        <f t="shared" si="16"/>
        <v>June</v>
      </c>
      <c r="H154" t="s">
        <v>12</v>
      </c>
      <c r="I154">
        <v>79.900000000000006</v>
      </c>
      <c r="J154">
        <v>0.59</v>
      </c>
      <c r="K154" t="str">
        <f t="shared" si="21"/>
        <v>Medium</v>
      </c>
      <c r="L154">
        <v>48</v>
      </c>
      <c r="M154" t="str">
        <f t="shared" si="22"/>
        <v>Medium</v>
      </c>
      <c r="N154" t="str">
        <f t="shared" si="17"/>
        <v>10</v>
      </c>
      <c r="O154" s="4">
        <v>0.3</v>
      </c>
      <c r="P154">
        <v>33</v>
      </c>
      <c r="Q154" s="5">
        <v>8</v>
      </c>
      <c r="R154" s="6">
        <f t="shared" si="23"/>
        <v>9.9</v>
      </c>
      <c r="S154" t="str">
        <f t="shared" si="18"/>
        <v>10</v>
      </c>
      <c r="T154" s="8">
        <f t="shared" si="19"/>
        <v>20</v>
      </c>
      <c r="U154" s="4">
        <f t="shared" si="20"/>
        <v>9.9</v>
      </c>
    </row>
    <row r="155" spans="6:21">
      <c r="F155" s="3">
        <v>42889</v>
      </c>
      <c r="G155" s="3" t="str">
        <f t="shared" si="16"/>
        <v>June</v>
      </c>
      <c r="H155" t="s">
        <v>13</v>
      </c>
      <c r="I155">
        <v>81.5</v>
      </c>
      <c r="J155">
        <v>0.56000000000000005</v>
      </c>
      <c r="K155" t="str">
        <f t="shared" si="21"/>
        <v>Medium</v>
      </c>
      <c r="L155">
        <v>59</v>
      </c>
      <c r="M155" t="str">
        <f t="shared" si="22"/>
        <v>High</v>
      </c>
      <c r="N155" t="str">
        <f t="shared" si="17"/>
        <v>10</v>
      </c>
      <c r="O155" s="4">
        <v>0.3</v>
      </c>
      <c r="P155">
        <v>35</v>
      </c>
      <c r="Q155" s="5">
        <v>8</v>
      </c>
      <c r="R155" s="6">
        <f t="shared" si="23"/>
        <v>10.5</v>
      </c>
      <c r="S155" t="str">
        <f t="shared" si="18"/>
        <v>10</v>
      </c>
      <c r="T155" s="8">
        <f t="shared" si="19"/>
        <v>20</v>
      </c>
      <c r="U155" s="4">
        <f t="shared" si="20"/>
        <v>10.5</v>
      </c>
    </row>
    <row r="156" spans="6:21">
      <c r="F156" s="3">
        <v>42890</v>
      </c>
      <c r="G156" s="3" t="str">
        <f t="shared" si="16"/>
        <v>June</v>
      </c>
      <c r="H156" t="s">
        <v>7</v>
      </c>
      <c r="I156">
        <v>90.4</v>
      </c>
      <c r="J156">
        <v>0.51</v>
      </c>
      <c r="K156" t="str">
        <f t="shared" si="21"/>
        <v>Medium</v>
      </c>
      <c r="L156">
        <v>43</v>
      </c>
      <c r="M156" t="str">
        <f t="shared" si="22"/>
        <v>Medium</v>
      </c>
      <c r="N156" t="str">
        <f t="shared" si="17"/>
        <v>10</v>
      </c>
      <c r="O156" s="4">
        <v>0.3</v>
      </c>
      <c r="P156">
        <v>38</v>
      </c>
      <c r="Q156" s="5">
        <v>8</v>
      </c>
      <c r="R156" s="6">
        <f t="shared" si="23"/>
        <v>11.4</v>
      </c>
      <c r="S156" t="str">
        <f t="shared" si="18"/>
        <v>10</v>
      </c>
      <c r="T156" s="8">
        <f t="shared" si="19"/>
        <v>20</v>
      </c>
      <c r="U156" s="4">
        <f t="shared" si="20"/>
        <v>11.4</v>
      </c>
    </row>
    <row r="157" spans="6:21">
      <c r="F157" s="3">
        <v>42891</v>
      </c>
      <c r="G157" s="3" t="str">
        <f t="shared" si="16"/>
        <v>June</v>
      </c>
      <c r="H157" t="s">
        <v>8</v>
      </c>
      <c r="I157">
        <v>78.599999999999994</v>
      </c>
      <c r="J157">
        <v>0.59</v>
      </c>
      <c r="K157" t="str">
        <f t="shared" si="21"/>
        <v>Medium</v>
      </c>
      <c r="L157">
        <v>36</v>
      </c>
      <c r="M157" t="str">
        <f t="shared" si="22"/>
        <v>Medium</v>
      </c>
      <c r="N157" t="str">
        <f t="shared" si="17"/>
        <v>10</v>
      </c>
      <c r="O157" s="4">
        <v>0.3</v>
      </c>
      <c r="P157">
        <v>32</v>
      </c>
      <c r="Q157" s="5">
        <v>8</v>
      </c>
      <c r="R157" s="6">
        <f t="shared" si="23"/>
        <v>9.6</v>
      </c>
      <c r="S157" t="str">
        <f t="shared" si="18"/>
        <v>10</v>
      </c>
      <c r="T157" s="8">
        <f t="shared" si="19"/>
        <v>20</v>
      </c>
      <c r="U157" s="4">
        <f t="shared" si="20"/>
        <v>9.6</v>
      </c>
    </row>
    <row r="158" spans="6:21">
      <c r="F158" s="3">
        <v>42892</v>
      </c>
      <c r="G158" s="3" t="str">
        <f t="shared" si="16"/>
        <v>June</v>
      </c>
      <c r="H158" t="s">
        <v>9</v>
      </c>
      <c r="I158">
        <v>84.2</v>
      </c>
      <c r="J158">
        <v>0.56000000000000005</v>
      </c>
      <c r="K158" t="str">
        <f t="shared" si="21"/>
        <v>Medium</v>
      </c>
      <c r="L158">
        <v>44</v>
      </c>
      <c r="M158" t="str">
        <f t="shared" si="22"/>
        <v>Medium</v>
      </c>
      <c r="N158" t="str">
        <f t="shared" si="17"/>
        <v>10</v>
      </c>
      <c r="O158" s="4">
        <v>0.3</v>
      </c>
      <c r="P158">
        <v>34</v>
      </c>
      <c r="Q158" s="5">
        <v>8</v>
      </c>
      <c r="R158" s="6">
        <f t="shared" si="23"/>
        <v>10.199999999999999</v>
      </c>
      <c r="S158" t="str">
        <f t="shared" si="18"/>
        <v>10</v>
      </c>
      <c r="T158" s="8">
        <f t="shared" si="19"/>
        <v>20</v>
      </c>
      <c r="U158" s="4">
        <f t="shared" si="20"/>
        <v>10.199999999999999</v>
      </c>
    </row>
    <row r="159" spans="6:21">
      <c r="F159" s="3">
        <v>42893</v>
      </c>
      <c r="G159" s="3" t="str">
        <f t="shared" si="16"/>
        <v>June</v>
      </c>
      <c r="H159" t="s">
        <v>10</v>
      </c>
      <c r="I159">
        <v>86.8</v>
      </c>
      <c r="J159">
        <v>0.56000000000000005</v>
      </c>
      <c r="K159" t="str">
        <f t="shared" si="21"/>
        <v>Medium</v>
      </c>
      <c r="L159">
        <v>58</v>
      </c>
      <c r="M159" t="str">
        <f t="shared" si="22"/>
        <v>High</v>
      </c>
      <c r="N159" t="str">
        <f t="shared" si="17"/>
        <v>10</v>
      </c>
      <c r="O159" s="4">
        <v>0.3</v>
      </c>
      <c r="P159">
        <v>36</v>
      </c>
      <c r="Q159" s="5">
        <v>8</v>
      </c>
      <c r="R159" s="6">
        <f t="shared" si="23"/>
        <v>10.799999999999999</v>
      </c>
      <c r="S159" t="str">
        <f t="shared" si="18"/>
        <v>10</v>
      </c>
      <c r="T159" s="8">
        <f t="shared" si="19"/>
        <v>20</v>
      </c>
      <c r="U159" s="4">
        <f t="shared" si="20"/>
        <v>10.799999999999999</v>
      </c>
    </row>
    <row r="160" spans="6:21">
      <c r="F160" s="3">
        <v>42894</v>
      </c>
      <c r="G160" s="3" t="str">
        <f t="shared" si="16"/>
        <v>June</v>
      </c>
      <c r="H160" t="s">
        <v>11</v>
      </c>
      <c r="I160">
        <v>90.7</v>
      </c>
      <c r="J160">
        <v>0.5</v>
      </c>
      <c r="K160" t="str">
        <f t="shared" si="21"/>
        <v>Medium</v>
      </c>
      <c r="L160">
        <v>46</v>
      </c>
      <c r="M160" t="str">
        <f t="shared" si="22"/>
        <v>Medium</v>
      </c>
      <c r="N160" t="str">
        <f t="shared" si="17"/>
        <v>10</v>
      </c>
      <c r="O160" s="4">
        <v>0.3</v>
      </c>
      <c r="P160">
        <v>39</v>
      </c>
      <c r="Q160" s="5">
        <v>8</v>
      </c>
      <c r="R160" s="6">
        <f t="shared" si="23"/>
        <v>11.7</v>
      </c>
      <c r="S160" t="str">
        <f t="shared" si="18"/>
        <v>10</v>
      </c>
      <c r="T160" s="8">
        <f t="shared" si="19"/>
        <v>20</v>
      </c>
      <c r="U160" s="4">
        <f t="shared" si="20"/>
        <v>11.7</v>
      </c>
    </row>
    <row r="161" spans="6:21">
      <c r="F161" s="3">
        <v>42895</v>
      </c>
      <c r="G161" s="3" t="str">
        <f t="shared" si="16"/>
        <v>June</v>
      </c>
      <c r="H161" t="s">
        <v>12</v>
      </c>
      <c r="I161">
        <v>77.599999999999994</v>
      </c>
      <c r="J161">
        <v>0.61</v>
      </c>
      <c r="K161" t="str">
        <f t="shared" si="21"/>
        <v>Medium</v>
      </c>
      <c r="L161">
        <v>44</v>
      </c>
      <c r="M161" t="str">
        <f t="shared" si="22"/>
        <v>Medium</v>
      </c>
      <c r="N161" t="str">
        <f t="shared" si="17"/>
        <v>10</v>
      </c>
      <c r="O161" s="4">
        <v>0.3</v>
      </c>
      <c r="P161">
        <v>32</v>
      </c>
      <c r="Q161" s="5">
        <v>8</v>
      </c>
      <c r="R161" s="6">
        <f t="shared" si="23"/>
        <v>9.6</v>
      </c>
      <c r="S161" t="str">
        <f t="shared" si="18"/>
        <v>10</v>
      </c>
      <c r="T161" s="8">
        <f t="shared" si="19"/>
        <v>20</v>
      </c>
      <c r="U161" s="4">
        <f t="shared" si="20"/>
        <v>9.6</v>
      </c>
    </row>
    <row r="162" spans="6:21">
      <c r="F162" s="3">
        <v>42896</v>
      </c>
      <c r="G162" s="3" t="str">
        <f t="shared" si="16"/>
        <v>June</v>
      </c>
      <c r="H162" t="s">
        <v>13</v>
      </c>
      <c r="I162">
        <v>79.5</v>
      </c>
      <c r="J162">
        <v>0.54</v>
      </c>
      <c r="K162" t="str">
        <f t="shared" si="21"/>
        <v>Medium</v>
      </c>
      <c r="L162">
        <v>54</v>
      </c>
      <c r="M162" t="str">
        <f t="shared" si="22"/>
        <v>High</v>
      </c>
      <c r="N162" t="str">
        <f t="shared" si="17"/>
        <v>10</v>
      </c>
      <c r="O162" s="4">
        <v>0.3</v>
      </c>
      <c r="P162">
        <v>35</v>
      </c>
      <c r="Q162" s="5">
        <v>8</v>
      </c>
      <c r="R162" s="6">
        <f t="shared" si="23"/>
        <v>10.5</v>
      </c>
      <c r="S162" t="str">
        <f t="shared" si="18"/>
        <v>10</v>
      </c>
      <c r="T162" s="8">
        <f t="shared" si="19"/>
        <v>20</v>
      </c>
      <c r="U162" s="4">
        <f t="shared" si="20"/>
        <v>10.5</v>
      </c>
    </row>
    <row r="163" spans="6:21">
      <c r="F163" s="3">
        <v>42897</v>
      </c>
      <c r="G163" s="3" t="str">
        <f t="shared" si="16"/>
        <v>June</v>
      </c>
      <c r="H163" t="s">
        <v>7</v>
      </c>
      <c r="I163">
        <v>84.8</v>
      </c>
      <c r="J163">
        <v>0.53</v>
      </c>
      <c r="K163" t="str">
        <f t="shared" si="21"/>
        <v>Medium</v>
      </c>
      <c r="L163">
        <v>42</v>
      </c>
      <c r="M163" t="str">
        <f t="shared" si="22"/>
        <v>Medium</v>
      </c>
      <c r="N163" t="str">
        <f t="shared" si="17"/>
        <v>10</v>
      </c>
      <c r="O163" s="4">
        <v>0.3</v>
      </c>
      <c r="P163">
        <v>36</v>
      </c>
      <c r="Q163" s="5">
        <v>8</v>
      </c>
      <c r="R163" s="6">
        <f t="shared" si="23"/>
        <v>10.799999999999999</v>
      </c>
      <c r="S163" t="str">
        <f t="shared" si="18"/>
        <v>10</v>
      </c>
      <c r="T163" s="8">
        <f t="shared" si="19"/>
        <v>20</v>
      </c>
      <c r="U163" s="4">
        <f t="shared" si="20"/>
        <v>10.799999999999999</v>
      </c>
    </row>
    <row r="164" spans="6:21">
      <c r="F164" s="3">
        <v>42898</v>
      </c>
      <c r="G164" s="3" t="str">
        <f t="shared" si="16"/>
        <v>June</v>
      </c>
      <c r="H164" t="s">
        <v>8</v>
      </c>
      <c r="I164">
        <v>93</v>
      </c>
      <c r="J164">
        <v>0.5</v>
      </c>
      <c r="K164" t="str">
        <f t="shared" si="21"/>
        <v>Medium</v>
      </c>
      <c r="L164">
        <v>67</v>
      </c>
      <c r="M164" t="str">
        <f t="shared" si="22"/>
        <v>High</v>
      </c>
      <c r="N164" t="str">
        <f t="shared" si="17"/>
        <v>15</v>
      </c>
      <c r="O164" s="4">
        <v>0.3</v>
      </c>
      <c r="P164">
        <v>40</v>
      </c>
      <c r="Q164" s="5">
        <v>8</v>
      </c>
      <c r="R164" s="6">
        <f t="shared" si="23"/>
        <v>12</v>
      </c>
      <c r="S164" t="str">
        <f t="shared" si="18"/>
        <v>10</v>
      </c>
      <c r="T164" s="8">
        <f t="shared" si="19"/>
        <v>25</v>
      </c>
      <c r="U164" s="4">
        <f t="shared" si="20"/>
        <v>12</v>
      </c>
    </row>
    <row r="165" spans="6:21">
      <c r="F165" s="3">
        <v>42899</v>
      </c>
      <c r="G165" s="3" t="str">
        <f t="shared" si="16"/>
        <v>June</v>
      </c>
      <c r="H165" t="s">
        <v>9</v>
      </c>
      <c r="I165">
        <v>75.599999999999994</v>
      </c>
      <c r="J165">
        <v>0.59</v>
      </c>
      <c r="K165" t="str">
        <f t="shared" si="21"/>
        <v>Medium</v>
      </c>
      <c r="L165">
        <v>65</v>
      </c>
      <c r="M165" t="str">
        <f t="shared" si="22"/>
        <v>High</v>
      </c>
      <c r="N165" t="str">
        <f t="shared" si="17"/>
        <v>15</v>
      </c>
      <c r="O165" s="4">
        <v>0.3</v>
      </c>
      <c r="P165">
        <v>32</v>
      </c>
      <c r="Q165" s="5">
        <v>8</v>
      </c>
      <c r="R165" s="6">
        <f t="shared" si="23"/>
        <v>9.6</v>
      </c>
      <c r="S165" t="str">
        <f t="shared" si="18"/>
        <v>10</v>
      </c>
      <c r="T165" s="8">
        <f t="shared" si="19"/>
        <v>25</v>
      </c>
      <c r="U165" s="4">
        <f t="shared" si="20"/>
        <v>9.6</v>
      </c>
    </row>
    <row r="166" spans="6:21">
      <c r="F166" s="3">
        <v>42900</v>
      </c>
      <c r="G166" s="3" t="str">
        <f t="shared" si="16"/>
        <v>June</v>
      </c>
      <c r="H166" t="s">
        <v>10</v>
      </c>
      <c r="I166">
        <v>80.5</v>
      </c>
      <c r="J166">
        <v>0.56999999999999995</v>
      </c>
      <c r="K166" t="str">
        <f t="shared" si="21"/>
        <v>Medium</v>
      </c>
      <c r="L166">
        <v>48</v>
      </c>
      <c r="M166" t="str">
        <f t="shared" si="22"/>
        <v>Medium</v>
      </c>
      <c r="N166" t="str">
        <f t="shared" si="17"/>
        <v>10</v>
      </c>
      <c r="O166" s="4">
        <v>0.3</v>
      </c>
      <c r="P166">
        <v>35</v>
      </c>
      <c r="Q166" s="5">
        <v>8</v>
      </c>
      <c r="R166" s="6">
        <f t="shared" si="23"/>
        <v>10.5</v>
      </c>
      <c r="S166" t="str">
        <f t="shared" si="18"/>
        <v>10</v>
      </c>
      <c r="T166" s="8">
        <f t="shared" si="19"/>
        <v>20</v>
      </c>
      <c r="U166" s="4">
        <f t="shared" si="20"/>
        <v>10.5</v>
      </c>
    </row>
    <row r="167" spans="6:21">
      <c r="F167" s="3">
        <v>42901</v>
      </c>
      <c r="G167" s="3" t="str">
        <f t="shared" si="16"/>
        <v>June</v>
      </c>
      <c r="H167" t="s">
        <v>11</v>
      </c>
      <c r="I167">
        <v>84.8</v>
      </c>
      <c r="J167">
        <v>0.56000000000000005</v>
      </c>
      <c r="K167" t="str">
        <f t="shared" si="21"/>
        <v>Medium</v>
      </c>
      <c r="L167">
        <v>50</v>
      </c>
      <c r="M167" t="str">
        <f t="shared" si="22"/>
        <v>Medium</v>
      </c>
      <c r="N167" t="str">
        <f t="shared" si="17"/>
        <v>10</v>
      </c>
      <c r="O167" s="4">
        <v>0.3</v>
      </c>
      <c r="P167">
        <v>36</v>
      </c>
      <c r="Q167" s="5">
        <v>8</v>
      </c>
      <c r="R167" s="6">
        <f t="shared" si="23"/>
        <v>10.799999999999999</v>
      </c>
      <c r="S167" t="str">
        <f t="shared" si="18"/>
        <v>10</v>
      </c>
      <c r="T167" s="8">
        <f t="shared" si="19"/>
        <v>20</v>
      </c>
      <c r="U167" s="4">
        <f t="shared" si="20"/>
        <v>10.799999999999999</v>
      </c>
    </row>
    <row r="168" spans="6:21">
      <c r="F168" s="3">
        <v>42902</v>
      </c>
      <c r="G168" s="3" t="str">
        <f t="shared" si="16"/>
        <v>June</v>
      </c>
      <c r="H168" t="s">
        <v>12</v>
      </c>
      <c r="I168">
        <v>99.3</v>
      </c>
      <c r="J168">
        <v>0.47</v>
      </c>
      <c r="K168" t="str">
        <f t="shared" si="21"/>
        <v>Medium</v>
      </c>
      <c r="L168">
        <v>77</v>
      </c>
      <c r="M168" t="str">
        <f t="shared" si="22"/>
        <v>High</v>
      </c>
      <c r="N168" t="str">
        <f t="shared" si="17"/>
        <v>15</v>
      </c>
      <c r="O168" s="4">
        <v>0.3</v>
      </c>
      <c r="P168">
        <v>41</v>
      </c>
      <c r="Q168" s="5">
        <v>8</v>
      </c>
      <c r="R168" s="6">
        <f t="shared" si="23"/>
        <v>12.299999999999999</v>
      </c>
      <c r="S168" t="str">
        <f t="shared" si="18"/>
        <v>10</v>
      </c>
      <c r="T168" s="8">
        <f t="shared" si="19"/>
        <v>25</v>
      </c>
      <c r="U168" s="4">
        <f t="shared" si="20"/>
        <v>12.299999999999999</v>
      </c>
    </row>
    <row r="169" spans="6:21">
      <c r="F169" s="3">
        <v>42903</v>
      </c>
      <c r="G169" s="3" t="str">
        <f t="shared" si="16"/>
        <v>June</v>
      </c>
      <c r="H169" t="s">
        <v>13</v>
      </c>
      <c r="I169">
        <v>76.3</v>
      </c>
      <c r="J169">
        <v>0.65</v>
      </c>
      <c r="K169" t="str">
        <f t="shared" si="21"/>
        <v>Medium</v>
      </c>
      <c r="L169">
        <v>47</v>
      </c>
      <c r="M169" t="str">
        <f t="shared" si="22"/>
        <v>Medium</v>
      </c>
      <c r="N169" t="str">
        <f t="shared" si="17"/>
        <v>10</v>
      </c>
      <c r="O169" s="4">
        <v>0.3</v>
      </c>
      <c r="P169">
        <v>31</v>
      </c>
      <c r="Q169" s="5">
        <v>8</v>
      </c>
      <c r="R169" s="6">
        <f t="shared" si="23"/>
        <v>9.2999999999999989</v>
      </c>
      <c r="S169" t="str">
        <f t="shared" si="18"/>
        <v>10</v>
      </c>
      <c r="T169" s="8">
        <f t="shared" si="19"/>
        <v>20</v>
      </c>
      <c r="U169" s="4">
        <f t="shared" si="20"/>
        <v>9.2999999999999989</v>
      </c>
    </row>
    <row r="170" spans="6:21">
      <c r="F170" s="3">
        <v>42904</v>
      </c>
      <c r="G170" s="3" t="str">
        <f t="shared" si="16"/>
        <v>June</v>
      </c>
      <c r="H170" t="s">
        <v>7</v>
      </c>
      <c r="I170">
        <v>72.599999999999994</v>
      </c>
      <c r="J170">
        <v>0.59</v>
      </c>
      <c r="K170" t="str">
        <f t="shared" si="21"/>
        <v>Medium</v>
      </c>
      <c r="L170">
        <v>60</v>
      </c>
      <c r="M170" t="str">
        <f t="shared" si="22"/>
        <v>High</v>
      </c>
      <c r="N170" t="str">
        <f t="shared" si="17"/>
        <v>10</v>
      </c>
      <c r="O170" s="4">
        <v>0.3</v>
      </c>
      <c r="P170">
        <v>32</v>
      </c>
      <c r="Q170" s="5">
        <v>8</v>
      </c>
      <c r="R170" s="6">
        <f t="shared" si="23"/>
        <v>9.6</v>
      </c>
      <c r="S170" t="str">
        <f t="shared" si="18"/>
        <v>10</v>
      </c>
      <c r="T170" s="8">
        <f t="shared" si="19"/>
        <v>20</v>
      </c>
      <c r="U170" s="4">
        <f t="shared" si="20"/>
        <v>9.6</v>
      </c>
    </row>
    <row r="171" spans="6:21">
      <c r="F171" s="3">
        <v>42905</v>
      </c>
      <c r="G171" s="3" t="str">
        <f t="shared" si="16"/>
        <v>June</v>
      </c>
      <c r="H171" t="s">
        <v>8</v>
      </c>
      <c r="I171">
        <v>86.5</v>
      </c>
      <c r="J171">
        <v>0.56000000000000005</v>
      </c>
      <c r="K171" t="str">
        <f t="shared" si="21"/>
        <v>Medium</v>
      </c>
      <c r="L171">
        <v>66</v>
      </c>
      <c r="M171" t="str">
        <f t="shared" si="22"/>
        <v>High</v>
      </c>
      <c r="N171" t="str">
        <f t="shared" si="17"/>
        <v>15</v>
      </c>
      <c r="O171" s="4">
        <v>0.3</v>
      </c>
      <c r="P171">
        <v>35</v>
      </c>
      <c r="Q171" s="5">
        <v>8</v>
      </c>
      <c r="R171" s="6">
        <f t="shared" si="23"/>
        <v>10.5</v>
      </c>
      <c r="S171" t="str">
        <f t="shared" si="18"/>
        <v>10</v>
      </c>
      <c r="T171" s="8">
        <f t="shared" si="19"/>
        <v>25</v>
      </c>
      <c r="U171" s="4">
        <f t="shared" si="20"/>
        <v>10.5</v>
      </c>
    </row>
    <row r="172" spans="6:21">
      <c r="F172" s="3">
        <v>42906</v>
      </c>
      <c r="G172" s="3" t="str">
        <f t="shared" si="16"/>
        <v>June</v>
      </c>
      <c r="H172" t="s">
        <v>9</v>
      </c>
      <c r="I172">
        <v>85.1</v>
      </c>
      <c r="J172">
        <v>0.54</v>
      </c>
      <c r="K172" t="str">
        <f t="shared" si="21"/>
        <v>Medium</v>
      </c>
      <c r="L172">
        <v>70</v>
      </c>
      <c r="M172" t="str">
        <f t="shared" si="22"/>
        <v>High</v>
      </c>
      <c r="N172" t="str">
        <f t="shared" si="17"/>
        <v>15</v>
      </c>
      <c r="O172" s="4">
        <v>0.3</v>
      </c>
      <c r="P172">
        <v>37</v>
      </c>
      <c r="Q172" s="5">
        <v>8</v>
      </c>
      <c r="R172" s="6">
        <f t="shared" si="23"/>
        <v>11.1</v>
      </c>
      <c r="S172" t="str">
        <f t="shared" si="18"/>
        <v>10</v>
      </c>
      <c r="T172" s="8">
        <f t="shared" si="19"/>
        <v>25</v>
      </c>
      <c r="U172" s="4">
        <f t="shared" si="20"/>
        <v>11.1</v>
      </c>
    </row>
    <row r="173" spans="6:21">
      <c r="F173" s="3">
        <v>42907</v>
      </c>
      <c r="G173" s="3" t="str">
        <f t="shared" si="16"/>
        <v>June</v>
      </c>
      <c r="H173" t="s">
        <v>10</v>
      </c>
      <c r="I173">
        <v>94.3</v>
      </c>
      <c r="J173">
        <v>0.47</v>
      </c>
      <c r="K173" t="str">
        <f t="shared" si="21"/>
        <v>Medium</v>
      </c>
      <c r="L173">
        <v>76</v>
      </c>
      <c r="M173" t="str">
        <f t="shared" si="22"/>
        <v>High</v>
      </c>
      <c r="N173" t="str">
        <f t="shared" si="17"/>
        <v>15</v>
      </c>
      <c r="O173" s="4">
        <v>0.3</v>
      </c>
      <c r="P173">
        <v>41</v>
      </c>
      <c r="Q173" s="5">
        <v>8</v>
      </c>
      <c r="R173" s="6">
        <f t="shared" si="23"/>
        <v>12.299999999999999</v>
      </c>
      <c r="S173" t="str">
        <f t="shared" si="18"/>
        <v>10</v>
      </c>
      <c r="T173" s="8">
        <f t="shared" si="19"/>
        <v>25</v>
      </c>
      <c r="U173" s="4">
        <f t="shared" si="20"/>
        <v>12.299999999999999</v>
      </c>
    </row>
    <row r="174" spans="6:21">
      <c r="F174" s="3">
        <v>42908</v>
      </c>
      <c r="G174" s="3" t="str">
        <f t="shared" si="16"/>
        <v>June</v>
      </c>
      <c r="H174" t="s">
        <v>11</v>
      </c>
      <c r="I174">
        <v>72.3</v>
      </c>
      <c r="J174">
        <v>0.65</v>
      </c>
      <c r="K174" t="str">
        <f t="shared" si="21"/>
        <v>Medium</v>
      </c>
      <c r="L174">
        <v>36</v>
      </c>
      <c r="M174" t="str">
        <f t="shared" si="22"/>
        <v>Medium</v>
      </c>
      <c r="N174" t="str">
        <f t="shared" si="17"/>
        <v>10</v>
      </c>
      <c r="O174" s="4">
        <v>0.3</v>
      </c>
      <c r="P174">
        <v>31</v>
      </c>
      <c r="Q174" s="5">
        <v>8</v>
      </c>
      <c r="R174" s="6">
        <f t="shared" si="23"/>
        <v>9.2999999999999989</v>
      </c>
      <c r="S174" t="str">
        <f t="shared" si="18"/>
        <v>10</v>
      </c>
      <c r="T174" s="8">
        <f t="shared" si="19"/>
        <v>20</v>
      </c>
      <c r="U174" s="4">
        <f t="shared" si="20"/>
        <v>9.2999999999999989</v>
      </c>
    </row>
    <row r="175" spans="6:21">
      <c r="F175" s="3">
        <v>42909</v>
      </c>
      <c r="G175" s="3" t="str">
        <f t="shared" si="16"/>
        <v>June</v>
      </c>
      <c r="H175" t="s">
        <v>12</v>
      </c>
      <c r="I175">
        <v>79.900000000000006</v>
      </c>
      <c r="J175">
        <v>0.61</v>
      </c>
      <c r="K175" t="str">
        <f t="shared" si="21"/>
        <v>Medium</v>
      </c>
      <c r="L175">
        <v>39</v>
      </c>
      <c r="M175" t="str">
        <f t="shared" si="22"/>
        <v>Medium</v>
      </c>
      <c r="N175" t="str">
        <f t="shared" si="17"/>
        <v>10</v>
      </c>
      <c r="O175" s="4">
        <v>0.3</v>
      </c>
      <c r="P175">
        <v>33</v>
      </c>
      <c r="Q175" s="5">
        <v>8</v>
      </c>
      <c r="R175" s="6">
        <f t="shared" si="23"/>
        <v>9.9</v>
      </c>
      <c r="S175" t="str">
        <f t="shared" si="18"/>
        <v>10</v>
      </c>
      <c r="T175" s="8">
        <f t="shared" si="19"/>
        <v>20</v>
      </c>
      <c r="U175" s="4">
        <f t="shared" si="20"/>
        <v>9.9</v>
      </c>
    </row>
    <row r="176" spans="6:21">
      <c r="F176" s="3">
        <v>42910</v>
      </c>
      <c r="G176" s="3" t="str">
        <f t="shared" si="16"/>
        <v>June</v>
      </c>
      <c r="H176" t="s">
        <v>13</v>
      </c>
      <c r="I176">
        <v>80.5</v>
      </c>
      <c r="J176">
        <v>0.56999999999999995</v>
      </c>
      <c r="K176" t="str">
        <f t="shared" si="21"/>
        <v>Medium</v>
      </c>
      <c r="L176">
        <v>50</v>
      </c>
      <c r="M176" t="str">
        <f t="shared" si="22"/>
        <v>Medium</v>
      </c>
      <c r="N176" t="str">
        <f t="shared" si="17"/>
        <v>10</v>
      </c>
      <c r="O176" s="4">
        <v>0.3</v>
      </c>
      <c r="P176">
        <v>35</v>
      </c>
      <c r="Q176" s="5">
        <v>8</v>
      </c>
      <c r="R176" s="6">
        <f t="shared" si="23"/>
        <v>10.5</v>
      </c>
      <c r="S176" t="str">
        <f t="shared" si="18"/>
        <v>10</v>
      </c>
      <c r="T176" s="8">
        <f t="shared" si="19"/>
        <v>20</v>
      </c>
      <c r="U176" s="4">
        <f t="shared" si="20"/>
        <v>10.5</v>
      </c>
    </row>
    <row r="177" spans="6:21">
      <c r="F177" s="3">
        <v>42911</v>
      </c>
      <c r="G177" s="3" t="str">
        <f t="shared" si="16"/>
        <v>June</v>
      </c>
      <c r="H177" t="s">
        <v>7</v>
      </c>
      <c r="I177">
        <v>85.1</v>
      </c>
      <c r="J177">
        <v>0.51</v>
      </c>
      <c r="K177" t="str">
        <f t="shared" si="21"/>
        <v>Medium</v>
      </c>
      <c r="L177">
        <v>58</v>
      </c>
      <c r="M177" t="str">
        <f t="shared" si="22"/>
        <v>High</v>
      </c>
      <c r="N177" t="str">
        <f t="shared" si="17"/>
        <v>10</v>
      </c>
      <c r="O177" s="4">
        <v>0.3</v>
      </c>
      <c r="P177">
        <v>37</v>
      </c>
      <c r="Q177" s="5">
        <v>8</v>
      </c>
      <c r="R177" s="6">
        <f t="shared" si="23"/>
        <v>11.1</v>
      </c>
      <c r="S177" t="str">
        <f t="shared" si="18"/>
        <v>10</v>
      </c>
      <c r="T177" s="8">
        <f t="shared" si="19"/>
        <v>20</v>
      </c>
      <c r="U177" s="4">
        <f t="shared" si="20"/>
        <v>11.1</v>
      </c>
    </row>
    <row r="178" spans="6:21">
      <c r="F178" s="3">
        <v>42912</v>
      </c>
      <c r="G178" s="3" t="str">
        <f t="shared" si="16"/>
        <v>June</v>
      </c>
      <c r="H178" t="s">
        <v>8</v>
      </c>
      <c r="I178">
        <v>102.6</v>
      </c>
      <c r="J178">
        <v>0.47</v>
      </c>
      <c r="K178" t="str">
        <f t="shared" si="21"/>
        <v>Medium</v>
      </c>
      <c r="L178">
        <v>60</v>
      </c>
      <c r="M178" t="str">
        <f t="shared" si="22"/>
        <v>High</v>
      </c>
      <c r="N178" t="str">
        <f t="shared" si="17"/>
        <v>10</v>
      </c>
      <c r="O178" s="4">
        <v>0.3</v>
      </c>
      <c r="P178">
        <v>42</v>
      </c>
      <c r="Q178" s="5">
        <v>8</v>
      </c>
      <c r="R178" s="6">
        <f t="shared" si="23"/>
        <v>12.6</v>
      </c>
      <c r="S178" t="str">
        <f t="shared" si="18"/>
        <v>10</v>
      </c>
      <c r="T178" s="8">
        <f t="shared" si="19"/>
        <v>20</v>
      </c>
      <c r="U178" s="4">
        <f t="shared" si="20"/>
        <v>12.6</v>
      </c>
    </row>
    <row r="179" spans="6:21">
      <c r="F179" s="3">
        <v>42913</v>
      </c>
      <c r="G179" s="3" t="str">
        <f t="shared" si="16"/>
        <v>June</v>
      </c>
      <c r="H179" t="s">
        <v>9</v>
      </c>
      <c r="I179">
        <v>75.3</v>
      </c>
      <c r="J179">
        <v>0.63</v>
      </c>
      <c r="K179" t="str">
        <f t="shared" si="21"/>
        <v>Medium</v>
      </c>
      <c r="L179">
        <v>62</v>
      </c>
      <c r="M179" t="str">
        <f t="shared" si="22"/>
        <v>High</v>
      </c>
      <c r="N179" t="str">
        <f t="shared" si="17"/>
        <v>15</v>
      </c>
      <c r="O179" s="4">
        <v>0.3</v>
      </c>
      <c r="P179">
        <v>31</v>
      </c>
      <c r="Q179" s="5">
        <v>8</v>
      </c>
      <c r="R179" s="6">
        <f t="shared" si="23"/>
        <v>9.2999999999999989</v>
      </c>
      <c r="S179" t="str">
        <f t="shared" si="18"/>
        <v>10</v>
      </c>
      <c r="T179" s="8">
        <f t="shared" si="19"/>
        <v>25</v>
      </c>
      <c r="U179" s="4">
        <f t="shared" si="20"/>
        <v>9.2999999999999989</v>
      </c>
    </row>
    <row r="180" spans="6:21">
      <c r="F180" s="3">
        <v>42914</v>
      </c>
      <c r="G180" s="3" t="str">
        <f t="shared" si="16"/>
        <v>June</v>
      </c>
      <c r="H180" t="s">
        <v>10</v>
      </c>
      <c r="I180">
        <v>75.900000000000006</v>
      </c>
      <c r="J180">
        <v>0.59</v>
      </c>
      <c r="K180" t="str">
        <f t="shared" si="21"/>
        <v>Medium</v>
      </c>
      <c r="L180">
        <v>65</v>
      </c>
      <c r="M180" t="str">
        <f t="shared" si="22"/>
        <v>High</v>
      </c>
      <c r="N180" t="str">
        <f t="shared" si="17"/>
        <v>15</v>
      </c>
      <c r="O180" s="4">
        <v>0.3</v>
      </c>
      <c r="P180">
        <v>33</v>
      </c>
      <c r="Q180" s="5">
        <v>8</v>
      </c>
      <c r="R180" s="6">
        <f t="shared" si="23"/>
        <v>9.9</v>
      </c>
      <c r="S180" t="str">
        <f t="shared" si="18"/>
        <v>10</v>
      </c>
      <c r="T180" s="8">
        <f t="shared" si="19"/>
        <v>25</v>
      </c>
      <c r="U180" s="4">
        <f t="shared" si="20"/>
        <v>9.9</v>
      </c>
    </row>
    <row r="181" spans="6:21">
      <c r="F181" s="3">
        <v>42915</v>
      </c>
      <c r="G181" s="3" t="str">
        <f t="shared" si="16"/>
        <v>June</v>
      </c>
      <c r="H181" t="s">
        <v>11</v>
      </c>
      <c r="I181">
        <v>86.5</v>
      </c>
      <c r="J181">
        <v>0.54</v>
      </c>
      <c r="K181" t="str">
        <f t="shared" si="21"/>
        <v>Medium</v>
      </c>
      <c r="L181">
        <v>64</v>
      </c>
      <c r="M181" t="str">
        <f t="shared" si="22"/>
        <v>High</v>
      </c>
      <c r="N181" t="str">
        <f t="shared" si="17"/>
        <v>15</v>
      </c>
      <c r="O181" s="4">
        <v>0.3</v>
      </c>
      <c r="P181">
        <v>35</v>
      </c>
      <c r="Q181" s="5">
        <v>8</v>
      </c>
      <c r="R181" s="6">
        <f t="shared" si="23"/>
        <v>10.5</v>
      </c>
      <c r="S181" t="str">
        <f t="shared" si="18"/>
        <v>10</v>
      </c>
      <c r="T181" s="8">
        <f t="shared" si="19"/>
        <v>25</v>
      </c>
      <c r="U181" s="4">
        <f t="shared" si="20"/>
        <v>10.5</v>
      </c>
    </row>
    <row r="182" spans="6:21">
      <c r="F182" s="3">
        <v>42916</v>
      </c>
      <c r="G182" s="3" t="str">
        <f t="shared" si="16"/>
        <v>June</v>
      </c>
      <c r="H182" t="s">
        <v>12</v>
      </c>
      <c r="I182">
        <v>89.4</v>
      </c>
      <c r="J182">
        <v>0.53</v>
      </c>
      <c r="K182" t="str">
        <f t="shared" si="21"/>
        <v>Medium</v>
      </c>
      <c r="L182">
        <v>47</v>
      </c>
      <c r="M182" t="str">
        <f t="shared" si="22"/>
        <v>Medium</v>
      </c>
      <c r="N182" t="str">
        <f t="shared" si="17"/>
        <v>10</v>
      </c>
      <c r="O182" s="4">
        <v>0.3</v>
      </c>
      <c r="P182">
        <v>38</v>
      </c>
      <c r="Q182" s="5">
        <v>8</v>
      </c>
      <c r="R182" s="6">
        <f t="shared" si="23"/>
        <v>11.4</v>
      </c>
      <c r="S182" t="str">
        <f t="shared" si="18"/>
        <v>10</v>
      </c>
      <c r="T182" s="8">
        <f t="shared" si="19"/>
        <v>20</v>
      </c>
      <c r="U182" s="4">
        <f t="shared" si="20"/>
        <v>11.4</v>
      </c>
    </row>
    <row r="183" spans="6:21">
      <c r="F183" s="3">
        <v>42917</v>
      </c>
      <c r="G183" s="3" t="str">
        <f t="shared" si="16"/>
        <v>July</v>
      </c>
      <c r="H183" t="s">
        <v>13</v>
      </c>
      <c r="I183">
        <v>102.9</v>
      </c>
      <c r="J183">
        <v>0.47</v>
      </c>
      <c r="K183" t="str">
        <f t="shared" si="21"/>
        <v>Medium</v>
      </c>
      <c r="L183">
        <v>59</v>
      </c>
      <c r="M183" t="str">
        <f t="shared" si="22"/>
        <v>High</v>
      </c>
      <c r="N183" t="str">
        <f t="shared" si="17"/>
        <v>10</v>
      </c>
      <c r="O183" s="4">
        <v>0.5</v>
      </c>
      <c r="P183">
        <v>43</v>
      </c>
      <c r="Q183" s="5">
        <v>8</v>
      </c>
      <c r="R183" s="6">
        <f t="shared" si="23"/>
        <v>21.5</v>
      </c>
      <c r="S183" t="str">
        <f t="shared" si="18"/>
        <v>10</v>
      </c>
      <c r="T183" s="8">
        <f t="shared" si="19"/>
        <v>20</v>
      </c>
      <c r="U183" s="4">
        <f t="shared" si="20"/>
        <v>21.5</v>
      </c>
    </row>
    <row r="184" spans="6:21">
      <c r="F184" s="3">
        <v>42918</v>
      </c>
      <c r="G184" s="3" t="str">
        <f t="shared" si="16"/>
        <v>July</v>
      </c>
      <c r="H184" t="s">
        <v>7</v>
      </c>
      <c r="I184">
        <v>93.4</v>
      </c>
      <c r="J184">
        <v>0.51</v>
      </c>
      <c r="K184" t="str">
        <f t="shared" si="21"/>
        <v>Medium</v>
      </c>
      <c r="L184">
        <v>68</v>
      </c>
      <c r="M184" t="str">
        <f t="shared" si="22"/>
        <v>High</v>
      </c>
      <c r="N184" t="str">
        <f t="shared" si="17"/>
        <v>15</v>
      </c>
      <c r="O184" s="4">
        <v>0.5</v>
      </c>
      <c r="P184">
        <v>38</v>
      </c>
      <c r="Q184" s="5">
        <v>8</v>
      </c>
      <c r="R184" s="6">
        <f t="shared" si="23"/>
        <v>19</v>
      </c>
      <c r="S184" t="str">
        <f t="shared" si="18"/>
        <v>10</v>
      </c>
      <c r="T184" s="8">
        <f t="shared" si="19"/>
        <v>25</v>
      </c>
      <c r="U184" s="4">
        <f t="shared" si="20"/>
        <v>19</v>
      </c>
    </row>
    <row r="185" spans="6:21">
      <c r="F185" s="3">
        <v>42919</v>
      </c>
      <c r="G185" s="3" t="str">
        <f t="shared" si="16"/>
        <v>July</v>
      </c>
      <c r="H185" t="s">
        <v>8</v>
      </c>
      <c r="I185">
        <v>81.5</v>
      </c>
      <c r="J185">
        <v>0.54</v>
      </c>
      <c r="K185" t="str">
        <f t="shared" si="21"/>
        <v>Medium</v>
      </c>
      <c r="L185">
        <v>68</v>
      </c>
      <c r="M185" t="str">
        <f t="shared" si="22"/>
        <v>High</v>
      </c>
      <c r="N185" t="str">
        <f t="shared" si="17"/>
        <v>15</v>
      </c>
      <c r="O185" s="4">
        <v>0.5</v>
      </c>
      <c r="P185">
        <v>35</v>
      </c>
      <c r="Q185" s="5">
        <v>8</v>
      </c>
      <c r="R185" s="6">
        <f t="shared" si="23"/>
        <v>17.5</v>
      </c>
      <c r="S185" t="str">
        <f t="shared" si="18"/>
        <v>10</v>
      </c>
      <c r="T185" s="8">
        <f t="shared" si="19"/>
        <v>25</v>
      </c>
      <c r="U185" s="4">
        <f t="shared" si="20"/>
        <v>17.5</v>
      </c>
    </row>
    <row r="186" spans="6:21">
      <c r="F186" s="3">
        <v>42920</v>
      </c>
      <c r="G186" s="3" t="str">
        <f t="shared" si="16"/>
        <v>July</v>
      </c>
      <c r="H186" t="s">
        <v>9</v>
      </c>
      <c r="I186">
        <v>84.2</v>
      </c>
      <c r="J186">
        <v>0.59</v>
      </c>
      <c r="K186" t="str">
        <f t="shared" si="21"/>
        <v>Medium</v>
      </c>
      <c r="L186">
        <v>49</v>
      </c>
      <c r="M186" t="str">
        <f t="shared" si="22"/>
        <v>Medium</v>
      </c>
      <c r="N186" t="str">
        <f t="shared" si="17"/>
        <v>10</v>
      </c>
      <c r="O186" s="4">
        <v>0.5</v>
      </c>
      <c r="P186">
        <v>34</v>
      </c>
      <c r="Q186" s="5">
        <v>8</v>
      </c>
      <c r="R186" s="6">
        <f t="shared" si="23"/>
        <v>17</v>
      </c>
      <c r="S186" t="str">
        <f t="shared" si="18"/>
        <v>10</v>
      </c>
      <c r="T186" s="8">
        <f t="shared" si="19"/>
        <v>20</v>
      </c>
      <c r="U186" s="4">
        <f t="shared" si="20"/>
        <v>17</v>
      </c>
    </row>
    <row r="187" spans="6:21">
      <c r="F187" s="3">
        <v>42921</v>
      </c>
      <c r="G187" s="3" t="str">
        <f t="shared" si="16"/>
        <v>July</v>
      </c>
      <c r="H187" t="s">
        <v>10</v>
      </c>
      <c r="I187">
        <v>73.599999999999994</v>
      </c>
      <c r="J187">
        <v>0.63</v>
      </c>
      <c r="K187" t="str">
        <f t="shared" si="21"/>
        <v>Medium</v>
      </c>
      <c r="L187">
        <v>55</v>
      </c>
      <c r="M187" t="str">
        <f t="shared" si="22"/>
        <v>High</v>
      </c>
      <c r="N187" t="str">
        <f t="shared" si="17"/>
        <v>10</v>
      </c>
      <c r="O187" s="4">
        <v>0.5</v>
      </c>
      <c r="P187">
        <v>32</v>
      </c>
      <c r="Q187" s="5">
        <v>8</v>
      </c>
      <c r="R187" s="6">
        <f t="shared" si="23"/>
        <v>16</v>
      </c>
      <c r="S187" t="str">
        <f t="shared" si="18"/>
        <v>10</v>
      </c>
      <c r="T187" s="8">
        <f t="shared" si="19"/>
        <v>20</v>
      </c>
      <c r="U187" s="4">
        <f t="shared" si="20"/>
        <v>16</v>
      </c>
    </row>
    <row r="188" spans="6:21">
      <c r="F188" s="3">
        <v>42922</v>
      </c>
      <c r="G188" s="3" t="str">
        <f t="shared" si="16"/>
        <v>July</v>
      </c>
      <c r="H188" t="s">
        <v>11</v>
      </c>
      <c r="I188">
        <v>91.7</v>
      </c>
      <c r="J188">
        <v>0.51</v>
      </c>
      <c r="K188" t="str">
        <f t="shared" si="21"/>
        <v>Medium</v>
      </c>
      <c r="L188">
        <v>46</v>
      </c>
      <c r="M188" t="str">
        <f t="shared" si="22"/>
        <v>Medium</v>
      </c>
      <c r="N188" t="str">
        <f t="shared" si="17"/>
        <v>10</v>
      </c>
      <c r="O188" s="4">
        <v>0.5</v>
      </c>
      <c r="P188">
        <v>39</v>
      </c>
      <c r="Q188" s="5">
        <v>8</v>
      </c>
      <c r="R188" s="6">
        <f t="shared" si="23"/>
        <v>19.5</v>
      </c>
      <c r="S188" t="str">
        <f t="shared" si="18"/>
        <v>10</v>
      </c>
      <c r="T188" s="8">
        <f t="shared" si="19"/>
        <v>20</v>
      </c>
      <c r="U188" s="4">
        <f t="shared" si="20"/>
        <v>19.5</v>
      </c>
    </row>
    <row r="189" spans="6:21">
      <c r="F189" s="3">
        <v>42923</v>
      </c>
      <c r="G189" s="3" t="str">
        <f t="shared" si="16"/>
        <v>July</v>
      </c>
      <c r="H189" t="s">
        <v>12</v>
      </c>
      <c r="I189">
        <v>82.5</v>
      </c>
      <c r="J189">
        <v>0.56999999999999995</v>
      </c>
      <c r="K189" t="str">
        <f t="shared" si="21"/>
        <v>Medium</v>
      </c>
      <c r="L189">
        <v>41</v>
      </c>
      <c r="M189" t="str">
        <f t="shared" si="22"/>
        <v>Medium</v>
      </c>
      <c r="N189" t="str">
        <f t="shared" si="17"/>
        <v>10</v>
      </c>
      <c r="O189" s="4">
        <v>0.5</v>
      </c>
      <c r="P189">
        <v>35</v>
      </c>
      <c r="Q189" s="5">
        <v>8</v>
      </c>
      <c r="R189" s="6">
        <f t="shared" si="23"/>
        <v>17.5</v>
      </c>
      <c r="S189" t="str">
        <f t="shared" si="18"/>
        <v>10</v>
      </c>
      <c r="T189" s="8">
        <f t="shared" si="19"/>
        <v>20</v>
      </c>
      <c r="U189" s="4">
        <f t="shared" si="20"/>
        <v>17.5</v>
      </c>
    </row>
    <row r="190" spans="6:21">
      <c r="F190" s="3">
        <v>42924</v>
      </c>
      <c r="G190" s="3" t="str">
        <f t="shared" si="16"/>
        <v>July</v>
      </c>
      <c r="H190" t="s">
        <v>13</v>
      </c>
      <c r="I190">
        <v>83.2</v>
      </c>
      <c r="J190">
        <v>0.56999999999999995</v>
      </c>
      <c r="K190" t="str">
        <f t="shared" si="21"/>
        <v>Medium</v>
      </c>
      <c r="L190">
        <v>44</v>
      </c>
      <c r="M190" t="str">
        <f t="shared" si="22"/>
        <v>Medium</v>
      </c>
      <c r="N190" t="str">
        <f t="shared" si="17"/>
        <v>10</v>
      </c>
      <c r="O190" s="4">
        <v>0.5</v>
      </c>
      <c r="P190">
        <v>34</v>
      </c>
      <c r="Q190" s="5">
        <v>8</v>
      </c>
      <c r="R190" s="6">
        <f t="shared" si="23"/>
        <v>17</v>
      </c>
      <c r="S190" t="str">
        <f t="shared" si="18"/>
        <v>10</v>
      </c>
      <c r="T190" s="8">
        <f t="shared" si="19"/>
        <v>20</v>
      </c>
      <c r="U190" s="4">
        <f t="shared" si="20"/>
        <v>17</v>
      </c>
    </row>
    <row r="191" spans="6:21">
      <c r="F191" s="3">
        <v>42925</v>
      </c>
      <c r="G191" s="3" t="str">
        <f t="shared" si="16"/>
        <v>July</v>
      </c>
      <c r="H191" t="s">
        <v>7</v>
      </c>
      <c r="I191">
        <v>77.900000000000006</v>
      </c>
      <c r="J191">
        <v>0.59</v>
      </c>
      <c r="K191" t="str">
        <f t="shared" si="21"/>
        <v>Medium</v>
      </c>
      <c r="L191">
        <v>44</v>
      </c>
      <c r="M191" t="str">
        <f t="shared" si="22"/>
        <v>Medium</v>
      </c>
      <c r="N191" t="str">
        <f t="shared" si="17"/>
        <v>10</v>
      </c>
      <c r="O191" s="4">
        <v>0.5</v>
      </c>
      <c r="P191">
        <v>33</v>
      </c>
      <c r="Q191" s="5">
        <v>8</v>
      </c>
      <c r="R191" s="6">
        <f t="shared" si="23"/>
        <v>16.5</v>
      </c>
      <c r="S191" t="str">
        <f t="shared" si="18"/>
        <v>10</v>
      </c>
      <c r="T191" s="8">
        <f t="shared" si="19"/>
        <v>20</v>
      </c>
      <c r="U191" s="4">
        <f t="shared" si="20"/>
        <v>16.5</v>
      </c>
    </row>
    <row r="192" spans="6:21">
      <c r="F192" s="3">
        <v>42926</v>
      </c>
      <c r="G192" s="3" t="str">
        <f t="shared" si="16"/>
        <v>July</v>
      </c>
      <c r="H192" t="s">
        <v>8</v>
      </c>
      <c r="I192">
        <v>98</v>
      </c>
      <c r="J192">
        <v>0.49</v>
      </c>
      <c r="K192" t="str">
        <f t="shared" si="21"/>
        <v>Medium</v>
      </c>
      <c r="L192">
        <v>66</v>
      </c>
      <c r="M192" t="str">
        <f t="shared" si="22"/>
        <v>High</v>
      </c>
      <c r="N192" t="str">
        <f t="shared" si="17"/>
        <v>15</v>
      </c>
      <c r="O192" s="4">
        <v>0.5</v>
      </c>
      <c r="P192">
        <v>40</v>
      </c>
      <c r="Q192" s="5">
        <v>8</v>
      </c>
      <c r="R192" s="6">
        <f t="shared" si="23"/>
        <v>20</v>
      </c>
      <c r="S192" t="str">
        <f t="shared" si="18"/>
        <v>10</v>
      </c>
      <c r="T192" s="8">
        <f t="shared" si="19"/>
        <v>25</v>
      </c>
      <c r="U192" s="4">
        <f t="shared" si="20"/>
        <v>20</v>
      </c>
    </row>
    <row r="193" spans="6:21">
      <c r="F193" s="3">
        <v>42927</v>
      </c>
      <c r="G193" s="3" t="str">
        <f t="shared" si="16"/>
        <v>July</v>
      </c>
      <c r="H193" t="s">
        <v>9</v>
      </c>
      <c r="I193">
        <v>83.5</v>
      </c>
      <c r="J193">
        <v>0.54</v>
      </c>
      <c r="K193" t="str">
        <f t="shared" si="21"/>
        <v>Medium</v>
      </c>
      <c r="L193">
        <v>40</v>
      </c>
      <c r="M193" t="str">
        <f t="shared" si="22"/>
        <v>Medium</v>
      </c>
      <c r="N193" t="str">
        <f t="shared" si="17"/>
        <v>10</v>
      </c>
      <c r="O193" s="4">
        <v>0.5</v>
      </c>
      <c r="P193">
        <v>35</v>
      </c>
      <c r="Q193" s="5">
        <v>8</v>
      </c>
      <c r="R193" s="6">
        <f t="shared" si="23"/>
        <v>17.5</v>
      </c>
      <c r="S193" t="str">
        <f t="shared" si="18"/>
        <v>10</v>
      </c>
      <c r="T193" s="8">
        <f t="shared" si="19"/>
        <v>20</v>
      </c>
      <c r="U193" s="4">
        <f t="shared" si="20"/>
        <v>17.5</v>
      </c>
    </row>
    <row r="194" spans="6:21">
      <c r="F194" s="3">
        <v>42928</v>
      </c>
      <c r="G194" s="3" t="str">
        <f t="shared" ref="G194:G257" si="24">TEXT(F194,"mmmm")</f>
        <v>July</v>
      </c>
      <c r="H194" t="s">
        <v>10</v>
      </c>
      <c r="I194">
        <v>80.2</v>
      </c>
      <c r="J194">
        <v>0.56000000000000005</v>
      </c>
      <c r="K194" t="str">
        <f t="shared" si="21"/>
        <v>Medium</v>
      </c>
      <c r="L194">
        <v>39</v>
      </c>
      <c r="M194" t="str">
        <f t="shared" si="22"/>
        <v>Medium</v>
      </c>
      <c r="N194" t="str">
        <f t="shared" ref="N194:N257" si="25">IF(L194&gt;60,"15",IF(L194&gt;35,"10",IF(L194&lt;36,"5")))</f>
        <v>10</v>
      </c>
      <c r="O194" s="4">
        <v>0.5</v>
      </c>
      <c r="P194">
        <v>34</v>
      </c>
      <c r="Q194" s="5">
        <v>8</v>
      </c>
      <c r="R194" s="6">
        <f t="shared" si="23"/>
        <v>17</v>
      </c>
      <c r="S194" t="str">
        <f t="shared" ref="S194:S257" si="26">IF(R194&gt;8,"10",IF(R194&lt;8,"0"))</f>
        <v>10</v>
      </c>
      <c r="T194" s="8">
        <f t="shared" ref="T194:T257" si="27">(N194+S194)</f>
        <v>20</v>
      </c>
      <c r="U194" s="4">
        <f t="shared" ref="U194:U257" si="28">R194</f>
        <v>17</v>
      </c>
    </row>
    <row r="195" spans="6:21">
      <c r="F195" s="3">
        <v>42929</v>
      </c>
      <c r="G195" s="3" t="str">
        <f t="shared" si="24"/>
        <v>July</v>
      </c>
      <c r="H195" t="s">
        <v>11</v>
      </c>
      <c r="I195">
        <v>78.900000000000006</v>
      </c>
      <c r="J195">
        <v>0.61</v>
      </c>
      <c r="K195" t="str">
        <f t="shared" ref="K195:K258" si="29">IF(J195&gt;1,"Heavy",IF(J195&gt;0,"Medium",IF(J195&lt;1,"None")))</f>
        <v>Medium</v>
      </c>
      <c r="L195">
        <v>49</v>
      </c>
      <c r="M195" t="str">
        <f t="shared" ref="M195:M258" si="30">IF(L195&gt;50,"High",IF(L195&gt;25,"Medium",IF(L195&lt;26,"Low")))</f>
        <v>Medium</v>
      </c>
      <c r="N195" t="str">
        <f t="shared" si="25"/>
        <v>10</v>
      </c>
      <c r="O195" s="4">
        <v>0.5</v>
      </c>
      <c r="P195">
        <v>33</v>
      </c>
      <c r="Q195" s="5">
        <v>8</v>
      </c>
      <c r="R195" s="6">
        <f t="shared" ref="R195:R258" si="31">(O195*P195)</f>
        <v>16.5</v>
      </c>
      <c r="S195" t="str">
        <f t="shared" si="26"/>
        <v>10</v>
      </c>
      <c r="T195" s="8">
        <f t="shared" si="27"/>
        <v>20</v>
      </c>
      <c r="U195" s="4">
        <f t="shared" si="28"/>
        <v>16.5</v>
      </c>
    </row>
    <row r="196" spans="6:21">
      <c r="F196" s="3">
        <v>42930</v>
      </c>
      <c r="G196" s="3" t="str">
        <f t="shared" si="24"/>
        <v>July</v>
      </c>
      <c r="H196" t="s">
        <v>12</v>
      </c>
      <c r="I196">
        <v>92</v>
      </c>
      <c r="J196">
        <v>0.5</v>
      </c>
      <c r="K196" t="str">
        <f t="shared" si="29"/>
        <v>Medium</v>
      </c>
      <c r="L196">
        <v>80</v>
      </c>
      <c r="M196" t="str">
        <f t="shared" si="30"/>
        <v>High</v>
      </c>
      <c r="N196" t="str">
        <f t="shared" si="25"/>
        <v>15</v>
      </c>
      <c r="O196" s="4">
        <v>0.5</v>
      </c>
      <c r="P196">
        <v>40</v>
      </c>
      <c r="Q196" s="5">
        <v>8</v>
      </c>
      <c r="R196" s="6">
        <f t="shared" si="31"/>
        <v>20</v>
      </c>
      <c r="S196" t="str">
        <f t="shared" si="26"/>
        <v>10</v>
      </c>
      <c r="T196" s="8">
        <f t="shared" si="27"/>
        <v>25</v>
      </c>
      <c r="U196" s="4">
        <f t="shared" si="28"/>
        <v>20</v>
      </c>
    </row>
    <row r="197" spans="6:21">
      <c r="F197" s="3">
        <v>42931</v>
      </c>
      <c r="G197" s="3" t="str">
        <f t="shared" si="24"/>
        <v>July</v>
      </c>
      <c r="H197" t="s">
        <v>13</v>
      </c>
      <c r="I197">
        <v>82.5</v>
      </c>
      <c r="J197">
        <v>0.54</v>
      </c>
      <c r="K197" t="str">
        <f t="shared" si="29"/>
        <v>Medium</v>
      </c>
      <c r="L197">
        <v>56</v>
      </c>
      <c r="M197" t="str">
        <f t="shared" si="30"/>
        <v>High</v>
      </c>
      <c r="N197" t="str">
        <f t="shared" si="25"/>
        <v>10</v>
      </c>
      <c r="O197" s="4">
        <v>0.5</v>
      </c>
      <c r="P197">
        <v>35</v>
      </c>
      <c r="Q197" s="5">
        <v>8</v>
      </c>
      <c r="R197" s="6">
        <f t="shared" si="31"/>
        <v>17.5</v>
      </c>
      <c r="S197" t="str">
        <f t="shared" si="26"/>
        <v>10</v>
      </c>
      <c r="T197" s="8">
        <f t="shared" si="27"/>
        <v>20</v>
      </c>
      <c r="U197" s="4">
        <f t="shared" si="28"/>
        <v>17.5</v>
      </c>
    </row>
    <row r="198" spans="6:21">
      <c r="F198" s="3">
        <v>42932</v>
      </c>
      <c r="G198" s="3" t="str">
        <f t="shared" si="24"/>
        <v>July</v>
      </c>
      <c r="H198" t="s">
        <v>7</v>
      </c>
      <c r="I198">
        <v>79.2</v>
      </c>
      <c r="J198">
        <v>0.59</v>
      </c>
      <c r="K198" t="str">
        <f t="shared" si="29"/>
        <v>Medium</v>
      </c>
      <c r="L198">
        <v>50</v>
      </c>
      <c r="M198" t="str">
        <f t="shared" si="30"/>
        <v>Medium</v>
      </c>
      <c r="N198" t="str">
        <f t="shared" si="25"/>
        <v>10</v>
      </c>
      <c r="O198" s="4">
        <v>0.5</v>
      </c>
      <c r="P198">
        <v>34</v>
      </c>
      <c r="Q198" s="5">
        <v>8</v>
      </c>
      <c r="R198" s="6">
        <f t="shared" si="31"/>
        <v>17</v>
      </c>
      <c r="S198" t="str">
        <f t="shared" si="26"/>
        <v>10</v>
      </c>
      <c r="T198" s="8">
        <f t="shared" si="27"/>
        <v>20</v>
      </c>
      <c r="U198" s="4">
        <f t="shared" si="28"/>
        <v>17</v>
      </c>
    </row>
    <row r="199" spans="6:21">
      <c r="F199" s="3">
        <v>42933</v>
      </c>
      <c r="G199" s="3" t="str">
        <f t="shared" si="24"/>
        <v>July</v>
      </c>
      <c r="H199" t="s">
        <v>8</v>
      </c>
      <c r="I199">
        <v>80.900000000000006</v>
      </c>
      <c r="J199">
        <v>0.56999999999999995</v>
      </c>
      <c r="K199" t="str">
        <f t="shared" si="29"/>
        <v>Medium</v>
      </c>
      <c r="L199">
        <v>64</v>
      </c>
      <c r="M199" t="str">
        <f t="shared" si="30"/>
        <v>High</v>
      </c>
      <c r="N199" t="str">
        <f t="shared" si="25"/>
        <v>15</v>
      </c>
      <c r="O199" s="4">
        <v>0.5</v>
      </c>
      <c r="P199">
        <v>33</v>
      </c>
      <c r="Q199" s="5">
        <v>8</v>
      </c>
      <c r="R199" s="6">
        <f t="shared" si="31"/>
        <v>16.5</v>
      </c>
      <c r="S199" t="str">
        <f t="shared" si="26"/>
        <v>10</v>
      </c>
      <c r="T199" s="8">
        <f t="shared" si="27"/>
        <v>25</v>
      </c>
      <c r="U199" s="4">
        <f t="shared" si="28"/>
        <v>16.5</v>
      </c>
    </row>
    <row r="200" spans="6:21">
      <c r="F200" s="3">
        <v>42934</v>
      </c>
      <c r="G200" s="3" t="str">
        <f t="shared" si="24"/>
        <v>July</v>
      </c>
      <c r="H200" t="s">
        <v>9</v>
      </c>
      <c r="I200">
        <v>99.3</v>
      </c>
      <c r="J200">
        <v>0.47</v>
      </c>
      <c r="K200" t="str">
        <f t="shared" si="29"/>
        <v>Medium</v>
      </c>
      <c r="L200">
        <v>76</v>
      </c>
      <c r="M200" t="str">
        <f t="shared" si="30"/>
        <v>High</v>
      </c>
      <c r="N200" t="str">
        <f t="shared" si="25"/>
        <v>15</v>
      </c>
      <c r="O200" s="4">
        <v>0.5</v>
      </c>
      <c r="P200">
        <v>41</v>
      </c>
      <c r="Q200" s="5">
        <v>8</v>
      </c>
      <c r="R200" s="6">
        <f t="shared" si="31"/>
        <v>20.5</v>
      </c>
      <c r="S200" t="str">
        <f t="shared" si="26"/>
        <v>10</v>
      </c>
      <c r="T200" s="8">
        <f t="shared" si="27"/>
        <v>25</v>
      </c>
      <c r="U200" s="4">
        <f t="shared" si="28"/>
        <v>20.5</v>
      </c>
    </row>
    <row r="201" spans="6:21">
      <c r="F201" s="3">
        <v>42935</v>
      </c>
      <c r="G201" s="3" t="str">
        <f t="shared" si="24"/>
        <v>July</v>
      </c>
      <c r="H201" t="s">
        <v>10</v>
      </c>
      <c r="I201">
        <v>83.8</v>
      </c>
      <c r="J201">
        <v>0.56000000000000005</v>
      </c>
      <c r="K201" t="str">
        <f t="shared" si="29"/>
        <v>Medium</v>
      </c>
      <c r="L201">
        <v>44</v>
      </c>
      <c r="M201" t="str">
        <f t="shared" si="30"/>
        <v>Medium</v>
      </c>
      <c r="N201" t="str">
        <f t="shared" si="25"/>
        <v>10</v>
      </c>
      <c r="O201" s="4">
        <v>0.5</v>
      </c>
      <c r="P201">
        <v>36</v>
      </c>
      <c r="Q201" s="5">
        <v>8</v>
      </c>
      <c r="R201" s="6">
        <f t="shared" si="31"/>
        <v>18</v>
      </c>
      <c r="S201" t="str">
        <f t="shared" si="26"/>
        <v>10</v>
      </c>
      <c r="T201" s="8">
        <f t="shared" si="27"/>
        <v>20</v>
      </c>
      <c r="U201" s="4">
        <f t="shared" si="28"/>
        <v>18</v>
      </c>
    </row>
    <row r="202" spans="6:21">
      <c r="F202" s="3">
        <v>42936</v>
      </c>
      <c r="G202" s="3" t="str">
        <f t="shared" si="24"/>
        <v>July</v>
      </c>
      <c r="H202" t="s">
        <v>11</v>
      </c>
      <c r="I202">
        <v>86.5</v>
      </c>
      <c r="J202">
        <v>0.56999999999999995</v>
      </c>
      <c r="K202" t="str">
        <f t="shared" si="29"/>
        <v>Medium</v>
      </c>
      <c r="L202">
        <v>44</v>
      </c>
      <c r="M202" t="str">
        <f t="shared" si="30"/>
        <v>Medium</v>
      </c>
      <c r="N202" t="str">
        <f t="shared" si="25"/>
        <v>10</v>
      </c>
      <c r="O202" s="4">
        <v>0.5</v>
      </c>
      <c r="P202">
        <v>35</v>
      </c>
      <c r="Q202" s="5">
        <v>8</v>
      </c>
      <c r="R202" s="6">
        <f t="shared" si="31"/>
        <v>17.5</v>
      </c>
      <c r="S202" t="str">
        <f t="shared" si="26"/>
        <v>10</v>
      </c>
      <c r="T202" s="8">
        <f t="shared" si="27"/>
        <v>20</v>
      </c>
      <c r="U202" s="4">
        <f t="shared" si="28"/>
        <v>17.5</v>
      </c>
    </row>
    <row r="203" spans="6:21">
      <c r="F203" s="3">
        <v>42937</v>
      </c>
      <c r="G203" s="3" t="str">
        <f t="shared" si="24"/>
        <v>July</v>
      </c>
      <c r="H203" t="s">
        <v>12</v>
      </c>
      <c r="I203">
        <v>76.900000000000006</v>
      </c>
      <c r="J203">
        <v>0.56999999999999995</v>
      </c>
      <c r="K203" t="str">
        <f t="shared" si="29"/>
        <v>Medium</v>
      </c>
      <c r="L203">
        <v>59</v>
      </c>
      <c r="M203" t="str">
        <f t="shared" si="30"/>
        <v>High</v>
      </c>
      <c r="N203" t="str">
        <f t="shared" si="25"/>
        <v>10</v>
      </c>
      <c r="O203" s="4">
        <v>0.5</v>
      </c>
      <c r="P203">
        <v>33</v>
      </c>
      <c r="Q203" s="5">
        <v>8</v>
      </c>
      <c r="R203" s="6">
        <f t="shared" si="31"/>
        <v>16.5</v>
      </c>
      <c r="S203" t="str">
        <f t="shared" si="26"/>
        <v>10</v>
      </c>
      <c r="T203" s="8">
        <f t="shared" si="27"/>
        <v>20</v>
      </c>
      <c r="U203" s="4">
        <f t="shared" si="28"/>
        <v>16.5</v>
      </c>
    </row>
    <row r="204" spans="6:21">
      <c r="F204" s="3">
        <v>42938</v>
      </c>
      <c r="G204" s="3" t="str">
        <f t="shared" si="24"/>
        <v>July</v>
      </c>
      <c r="H204" t="s">
        <v>13</v>
      </c>
      <c r="I204">
        <v>99.6</v>
      </c>
      <c r="J204">
        <v>0.47</v>
      </c>
      <c r="K204" t="str">
        <f t="shared" si="29"/>
        <v>Medium</v>
      </c>
      <c r="L204">
        <v>49</v>
      </c>
      <c r="M204" t="str">
        <f t="shared" si="30"/>
        <v>Medium</v>
      </c>
      <c r="N204" t="str">
        <f t="shared" si="25"/>
        <v>10</v>
      </c>
      <c r="O204" s="4">
        <v>0.5</v>
      </c>
      <c r="P204">
        <v>42</v>
      </c>
      <c r="Q204" s="5">
        <v>8</v>
      </c>
      <c r="R204" s="6">
        <f t="shared" si="31"/>
        <v>21</v>
      </c>
      <c r="S204" t="str">
        <f t="shared" si="26"/>
        <v>10</v>
      </c>
      <c r="T204" s="8">
        <f t="shared" si="27"/>
        <v>20</v>
      </c>
      <c r="U204" s="4">
        <f t="shared" si="28"/>
        <v>21</v>
      </c>
    </row>
    <row r="205" spans="6:21">
      <c r="F205" s="3">
        <v>42939</v>
      </c>
      <c r="G205" s="3" t="str">
        <f t="shared" si="24"/>
        <v>July</v>
      </c>
      <c r="H205" t="s">
        <v>7</v>
      </c>
      <c r="I205">
        <v>89.1</v>
      </c>
      <c r="J205">
        <v>0.51</v>
      </c>
      <c r="K205" t="str">
        <f t="shared" si="29"/>
        <v>Medium</v>
      </c>
      <c r="L205">
        <v>72</v>
      </c>
      <c r="M205" t="str">
        <f t="shared" si="30"/>
        <v>High</v>
      </c>
      <c r="N205" t="str">
        <f t="shared" si="25"/>
        <v>15</v>
      </c>
      <c r="O205" s="4">
        <v>0.5</v>
      </c>
      <c r="P205">
        <v>37</v>
      </c>
      <c r="Q205" s="5">
        <v>8</v>
      </c>
      <c r="R205" s="6">
        <f t="shared" si="31"/>
        <v>18.5</v>
      </c>
      <c r="S205" t="str">
        <f t="shared" si="26"/>
        <v>10</v>
      </c>
      <c r="T205" s="8">
        <f t="shared" si="27"/>
        <v>25</v>
      </c>
      <c r="U205" s="4">
        <f t="shared" si="28"/>
        <v>18.5</v>
      </c>
    </row>
    <row r="206" spans="6:21">
      <c r="F206" s="3">
        <v>42940</v>
      </c>
      <c r="G206" s="3" t="str">
        <f t="shared" si="24"/>
        <v>July</v>
      </c>
      <c r="H206" t="s">
        <v>8</v>
      </c>
      <c r="I206">
        <v>83.5</v>
      </c>
      <c r="J206">
        <v>0.56999999999999995</v>
      </c>
      <c r="K206" t="str">
        <f t="shared" si="29"/>
        <v>Medium</v>
      </c>
      <c r="L206">
        <v>69</v>
      </c>
      <c r="M206" t="str">
        <f t="shared" si="30"/>
        <v>High</v>
      </c>
      <c r="N206" t="str">
        <f t="shared" si="25"/>
        <v>15</v>
      </c>
      <c r="O206" s="4">
        <v>0.5</v>
      </c>
      <c r="P206">
        <v>35</v>
      </c>
      <c r="Q206" s="5">
        <v>8</v>
      </c>
      <c r="R206" s="6">
        <f t="shared" si="31"/>
        <v>17.5</v>
      </c>
      <c r="S206" t="str">
        <f t="shared" si="26"/>
        <v>10</v>
      </c>
      <c r="T206" s="8">
        <f t="shared" si="27"/>
        <v>25</v>
      </c>
      <c r="U206" s="4">
        <f t="shared" si="28"/>
        <v>17.5</v>
      </c>
    </row>
    <row r="207" spans="6:21">
      <c r="F207" s="3">
        <v>42941</v>
      </c>
      <c r="G207" s="3" t="str">
        <f t="shared" si="24"/>
        <v>July</v>
      </c>
      <c r="H207" t="s">
        <v>9</v>
      </c>
      <c r="I207">
        <v>79.900000000000006</v>
      </c>
      <c r="J207">
        <v>0.56999999999999995</v>
      </c>
      <c r="K207" t="str">
        <f t="shared" si="29"/>
        <v>Medium</v>
      </c>
      <c r="L207">
        <v>64</v>
      </c>
      <c r="M207" t="str">
        <f t="shared" si="30"/>
        <v>High</v>
      </c>
      <c r="N207" t="str">
        <f t="shared" si="25"/>
        <v>15</v>
      </c>
      <c r="O207" s="4">
        <v>0.5</v>
      </c>
      <c r="P207">
        <v>33</v>
      </c>
      <c r="Q207" s="5">
        <v>8</v>
      </c>
      <c r="R207" s="6">
        <f t="shared" si="31"/>
        <v>16.5</v>
      </c>
      <c r="S207" t="str">
        <f t="shared" si="26"/>
        <v>10</v>
      </c>
      <c r="T207" s="8">
        <f t="shared" si="27"/>
        <v>25</v>
      </c>
      <c r="U207" s="4">
        <f t="shared" si="28"/>
        <v>16.5</v>
      </c>
    </row>
    <row r="208" spans="6:21">
      <c r="F208" s="3">
        <v>42942</v>
      </c>
      <c r="G208" s="3" t="str">
        <f t="shared" si="24"/>
        <v>July</v>
      </c>
      <c r="H208" t="s">
        <v>10</v>
      </c>
      <c r="I208">
        <v>76.599999999999994</v>
      </c>
      <c r="J208">
        <v>0.59</v>
      </c>
      <c r="K208" t="str">
        <f t="shared" si="29"/>
        <v>Medium</v>
      </c>
      <c r="L208">
        <v>37</v>
      </c>
      <c r="M208" t="str">
        <f t="shared" si="30"/>
        <v>Medium</v>
      </c>
      <c r="N208" t="str">
        <f t="shared" si="25"/>
        <v>10</v>
      </c>
      <c r="O208" s="4">
        <v>0.5</v>
      </c>
      <c r="P208">
        <v>32</v>
      </c>
      <c r="Q208" s="5">
        <v>8</v>
      </c>
      <c r="R208" s="6">
        <f t="shared" si="31"/>
        <v>16</v>
      </c>
      <c r="S208" t="str">
        <f t="shared" si="26"/>
        <v>10</v>
      </c>
      <c r="T208" s="8">
        <f t="shared" si="27"/>
        <v>20</v>
      </c>
      <c r="U208" s="4">
        <f t="shared" si="28"/>
        <v>16</v>
      </c>
    </row>
    <row r="209" spans="6:21">
      <c r="F209" s="3">
        <v>42943</v>
      </c>
      <c r="G209" s="3" t="str">
        <f t="shared" si="24"/>
        <v>July</v>
      </c>
      <c r="H209" t="s">
        <v>11</v>
      </c>
      <c r="I209">
        <v>97.9</v>
      </c>
      <c r="J209">
        <v>0.47</v>
      </c>
      <c r="K209" t="str">
        <f t="shared" si="29"/>
        <v>Medium</v>
      </c>
      <c r="L209">
        <v>74</v>
      </c>
      <c r="M209" t="str">
        <f t="shared" si="30"/>
        <v>High</v>
      </c>
      <c r="N209" t="str">
        <f t="shared" si="25"/>
        <v>15</v>
      </c>
      <c r="O209" s="4">
        <v>0.5</v>
      </c>
      <c r="P209">
        <v>43</v>
      </c>
      <c r="Q209" s="5">
        <v>8</v>
      </c>
      <c r="R209" s="6">
        <f t="shared" si="31"/>
        <v>21.5</v>
      </c>
      <c r="S209" t="str">
        <f t="shared" si="26"/>
        <v>10</v>
      </c>
      <c r="T209" s="8">
        <f t="shared" si="27"/>
        <v>25</v>
      </c>
      <c r="U209" s="4">
        <f t="shared" si="28"/>
        <v>21.5</v>
      </c>
    </row>
    <row r="210" spans="6:21">
      <c r="F210" s="3">
        <v>42944</v>
      </c>
      <c r="G210" s="3" t="str">
        <f t="shared" si="24"/>
        <v>July</v>
      </c>
      <c r="H210" t="s">
        <v>12</v>
      </c>
      <c r="I210">
        <v>87.4</v>
      </c>
      <c r="J210">
        <v>0.51</v>
      </c>
      <c r="K210" t="str">
        <f t="shared" si="29"/>
        <v>Medium</v>
      </c>
      <c r="L210">
        <v>58</v>
      </c>
      <c r="M210" t="str">
        <f t="shared" si="30"/>
        <v>High</v>
      </c>
      <c r="N210" t="str">
        <f t="shared" si="25"/>
        <v>10</v>
      </c>
      <c r="O210" s="4">
        <v>0.5</v>
      </c>
      <c r="P210">
        <v>38</v>
      </c>
      <c r="Q210" s="5">
        <v>8</v>
      </c>
      <c r="R210" s="6">
        <f t="shared" si="31"/>
        <v>19</v>
      </c>
      <c r="S210" t="str">
        <f t="shared" si="26"/>
        <v>10</v>
      </c>
      <c r="T210" s="8">
        <f t="shared" si="27"/>
        <v>20</v>
      </c>
      <c r="U210" s="4">
        <f t="shared" si="28"/>
        <v>19</v>
      </c>
    </row>
    <row r="211" spans="6:21">
      <c r="F211" s="3">
        <v>42945</v>
      </c>
      <c r="G211" s="3" t="str">
        <f t="shared" si="24"/>
        <v>July</v>
      </c>
      <c r="H211" t="s">
        <v>13</v>
      </c>
      <c r="I211">
        <v>85.5</v>
      </c>
      <c r="J211">
        <v>0.56999999999999995</v>
      </c>
      <c r="K211" t="str">
        <f t="shared" si="29"/>
        <v>Medium</v>
      </c>
      <c r="L211">
        <v>50</v>
      </c>
      <c r="M211" t="str">
        <f t="shared" si="30"/>
        <v>Medium</v>
      </c>
      <c r="N211" t="str">
        <f t="shared" si="25"/>
        <v>10</v>
      </c>
      <c r="O211" s="4">
        <v>0.5</v>
      </c>
      <c r="P211">
        <v>35</v>
      </c>
      <c r="Q211" s="5">
        <v>8</v>
      </c>
      <c r="R211" s="6">
        <f t="shared" si="31"/>
        <v>17.5</v>
      </c>
      <c r="S211" t="str">
        <f t="shared" si="26"/>
        <v>10</v>
      </c>
      <c r="T211" s="8">
        <f t="shared" si="27"/>
        <v>20</v>
      </c>
      <c r="U211" s="4">
        <f t="shared" si="28"/>
        <v>17.5</v>
      </c>
    </row>
    <row r="212" spans="6:21">
      <c r="F212" s="3">
        <v>42946</v>
      </c>
      <c r="G212" s="3" t="str">
        <f t="shared" si="24"/>
        <v>July</v>
      </c>
      <c r="H212" t="s">
        <v>7</v>
      </c>
      <c r="I212">
        <v>78.2</v>
      </c>
      <c r="J212">
        <v>0.59</v>
      </c>
      <c r="K212" t="str">
        <f t="shared" si="29"/>
        <v>Medium</v>
      </c>
      <c r="L212">
        <v>52</v>
      </c>
      <c r="M212" t="str">
        <f t="shared" si="30"/>
        <v>High</v>
      </c>
      <c r="N212" t="str">
        <f t="shared" si="25"/>
        <v>10</v>
      </c>
      <c r="O212" s="4">
        <v>0.5</v>
      </c>
      <c r="P212">
        <v>34</v>
      </c>
      <c r="Q212" s="5">
        <v>8</v>
      </c>
      <c r="R212" s="6">
        <f t="shared" si="31"/>
        <v>17</v>
      </c>
      <c r="S212" t="str">
        <f t="shared" si="26"/>
        <v>10</v>
      </c>
      <c r="T212" s="8">
        <f t="shared" si="27"/>
        <v>20</v>
      </c>
      <c r="U212" s="4">
        <f t="shared" si="28"/>
        <v>17</v>
      </c>
    </row>
    <row r="213" spans="6:21">
      <c r="F213" s="3">
        <v>42947</v>
      </c>
      <c r="G213" s="3" t="str">
        <f t="shared" si="24"/>
        <v>July</v>
      </c>
      <c r="H213" t="s">
        <v>8</v>
      </c>
      <c r="I213">
        <v>74.599999999999994</v>
      </c>
      <c r="J213">
        <v>0.61</v>
      </c>
      <c r="K213" t="str">
        <f t="shared" si="29"/>
        <v>Medium</v>
      </c>
      <c r="L213">
        <v>38</v>
      </c>
      <c r="M213" t="str">
        <f t="shared" si="30"/>
        <v>Medium</v>
      </c>
      <c r="N213" t="str">
        <f t="shared" si="25"/>
        <v>10</v>
      </c>
      <c r="O213" s="4">
        <v>0.5</v>
      </c>
      <c r="P213">
        <v>32</v>
      </c>
      <c r="Q213" s="5">
        <v>8</v>
      </c>
      <c r="R213" s="6">
        <f t="shared" si="31"/>
        <v>16</v>
      </c>
      <c r="S213" t="str">
        <f t="shared" si="26"/>
        <v>10</v>
      </c>
      <c r="T213" s="8">
        <f t="shared" si="27"/>
        <v>20</v>
      </c>
      <c r="U213" s="4">
        <f t="shared" si="28"/>
        <v>16</v>
      </c>
    </row>
    <row r="214" spans="6:21">
      <c r="F214" s="3">
        <v>42948</v>
      </c>
      <c r="G214" s="3" t="str">
        <f t="shared" si="24"/>
        <v>August</v>
      </c>
      <c r="H214" t="s">
        <v>9</v>
      </c>
      <c r="I214">
        <v>75.599999999999994</v>
      </c>
      <c r="J214">
        <v>0.63</v>
      </c>
      <c r="K214" t="str">
        <f t="shared" si="29"/>
        <v>Medium</v>
      </c>
      <c r="L214">
        <v>56</v>
      </c>
      <c r="M214" t="str">
        <f t="shared" si="30"/>
        <v>High</v>
      </c>
      <c r="N214" t="str">
        <f t="shared" si="25"/>
        <v>10</v>
      </c>
      <c r="O214" s="4">
        <v>0.5</v>
      </c>
      <c r="P214">
        <v>32</v>
      </c>
      <c r="Q214" s="5">
        <v>8</v>
      </c>
      <c r="R214" s="6">
        <f t="shared" si="31"/>
        <v>16</v>
      </c>
      <c r="S214" t="str">
        <f t="shared" si="26"/>
        <v>10</v>
      </c>
      <c r="T214" s="8">
        <f t="shared" si="27"/>
        <v>20</v>
      </c>
      <c r="U214" s="4">
        <f t="shared" si="28"/>
        <v>16</v>
      </c>
    </row>
    <row r="215" spans="6:21">
      <c r="F215" s="3">
        <v>42949</v>
      </c>
      <c r="G215" s="3" t="str">
        <f t="shared" si="24"/>
        <v>August</v>
      </c>
      <c r="H215" t="s">
        <v>10</v>
      </c>
      <c r="I215">
        <v>76.3</v>
      </c>
      <c r="J215">
        <v>0.63</v>
      </c>
      <c r="K215" t="str">
        <f t="shared" si="29"/>
        <v>Medium</v>
      </c>
      <c r="L215">
        <v>48</v>
      </c>
      <c r="M215" t="str">
        <f t="shared" si="30"/>
        <v>Medium</v>
      </c>
      <c r="N215" t="str">
        <f t="shared" si="25"/>
        <v>10</v>
      </c>
      <c r="O215" s="4">
        <v>0.5</v>
      </c>
      <c r="P215">
        <v>31</v>
      </c>
      <c r="Q215" s="5">
        <v>8</v>
      </c>
      <c r="R215" s="6">
        <f t="shared" si="31"/>
        <v>15.5</v>
      </c>
      <c r="S215" t="str">
        <f t="shared" si="26"/>
        <v>10</v>
      </c>
      <c r="T215" s="8">
        <f t="shared" si="27"/>
        <v>20</v>
      </c>
      <c r="U215" s="4">
        <f t="shared" si="28"/>
        <v>15.5</v>
      </c>
    </row>
    <row r="216" spans="6:21">
      <c r="F216" s="3">
        <v>42950</v>
      </c>
      <c r="G216" s="3" t="str">
        <f t="shared" si="24"/>
        <v>August</v>
      </c>
      <c r="H216" t="s">
        <v>11</v>
      </c>
      <c r="I216">
        <v>75</v>
      </c>
      <c r="J216">
        <v>0.63</v>
      </c>
      <c r="K216" t="str">
        <f t="shared" si="29"/>
        <v>Medium</v>
      </c>
      <c r="L216">
        <v>52</v>
      </c>
      <c r="M216" t="str">
        <f t="shared" si="30"/>
        <v>High</v>
      </c>
      <c r="N216" t="str">
        <f t="shared" si="25"/>
        <v>10</v>
      </c>
      <c r="O216" s="4">
        <v>0.5</v>
      </c>
      <c r="P216">
        <v>30</v>
      </c>
      <c r="Q216" s="5">
        <v>8</v>
      </c>
      <c r="R216" s="6">
        <f t="shared" si="31"/>
        <v>15</v>
      </c>
      <c r="S216" t="str">
        <f t="shared" si="26"/>
        <v>10</v>
      </c>
      <c r="T216" s="8">
        <f t="shared" si="27"/>
        <v>20</v>
      </c>
      <c r="U216" s="4">
        <f t="shared" si="28"/>
        <v>15</v>
      </c>
    </row>
    <row r="217" spans="6:21">
      <c r="F217" s="3">
        <v>42951</v>
      </c>
      <c r="G217" s="3" t="str">
        <f t="shared" si="24"/>
        <v>August</v>
      </c>
      <c r="H217" t="s">
        <v>12</v>
      </c>
      <c r="I217">
        <v>70.7</v>
      </c>
      <c r="J217">
        <v>0.69</v>
      </c>
      <c r="K217" t="str">
        <f t="shared" si="29"/>
        <v>Medium</v>
      </c>
      <c r="L217">
        <v>34</v>
      </c>
      <c r="M217" t="str">
        <f t="shared" si="30"/>
        <v>Medium</v>
      </c>
      <c r="N217" t="str">
        <f t="shared" si="25"/>
        <v>5</v>
      </c>
      <c r="O217" s="4">
        <v>0.5</v>
      </c>
      <c r="P217">
        <v>29</v>
      </c>
      <c r="Q217" s="5">
        <v>8</v>
      </c>
      <c r="R217" s="6">
        <f t="shared" si="31"/>
        <v>14.5</v>
      </c>
      <c r="S217" t="str">
        <f t="shared" si="26"/>
        <v>10</v>
      </c>
      <c r="T217" s="8">
        <f t="shared" si="27"/>
        <v>15</v>
      </c>
      <c r="U217" s="4">
        <f t="shared" si="28"/>
        <v>14.5</v>
      </c>
    </row>
    <row r="218" spans="6:21">
      <c r="F218" s="3">
        <v>42952</v>
      </c>
      <c r="G218" s="3" t="str">
        <f t="shared" si="24"/>
        <v>August</v>
      </c>
      <c r="H218" t="s">
        <v>13</v>
      </c>
      <c r="I218">
        <v>76.599999999999994</v>
      </c>
      <c r="J218">
        <v>0.61</v>
      </c>
      <c r="K218" t="str">
        <f t="shared" si="29"/>
        <v>Medium</v>
      </c>
      <c r="L218">
        <v>66</v>
      </c>
      <c r="M218" t="str">
        <f t="shared" si="30"/>
        <v>High</v>
      </c>
      <c r="N218" t="str">
        <f t="shared" si="25"/>
        <v>15</v>
      </c>
      <c r="O218" s="4">
        <v>0.5</v>
      </c>
      <c r="P218">
        <v>32</v>
      </c>
      <c r="Q218" s="5">
        <v>8</v>
      </c>
      <c r="R218" s="6">
        <f t="shared" si="31"/>
        <v>16</v>
      </c>
      <c r="S218" t="str">
        <f t="shared" si="26"/>
        <v>10</v>
      </c>
      <c r="T218" s="8">
        <f t="shared" si="27"/>
        <v>25</v>
      </c>
      <c r="U218" s="4">
        <f t="shared" si="28"/>
        <v>16</v>
      </c>
    </row>
    <row r="219" spans="6:21">
      <c r="F219" s="3">
        <v>42953</v>
      </c>
      <c r="G219" s="3" t="str">
        <f t="shared" si="24"/>
        <v>August</v>
      </c>
      <c r="H219" t="s">
        <v>7</v>
      </c>
      <c r="I219">
        <v>77.3</v>
      </c>
      <c r="J219">
        <v>0.61</v>
      </c>
      <c r="K219" t="str">
        <f t="shared" si="29"/>
        <v>Medium</v>
      </c>
      <c r="L219">
        <v>36</v>
      </c>
      <c r="M219" t="str">
        <f t="shared" si="30"/>
        <v>Medium</v>
      </c>
      <c r="N219" t="str">
        <f t="shared" si="25"/>
        <v>10</v>
      </c>
      <c r="O219" s="4">
        <v>0.5</v>
      </c>
      <c r="P219">
        <v>31</v>
      </c>
      <c r="Q219" s="5">
        <v>8</v>
      </c>
      <c r="R219" s="6">
        <f t="shared" si="31"/>
        <v>15.5</v>
      </c>
      <c r="S219" t="str">
        <f t="shared" si="26"/>
        <v>10</v>
      </c>
      <c r="T219" s="8">
        <f t="shared" si="27"/>
        <v>20</v>
      </c>
      <c r="U219" s="4">
        <f t="shared" si="28"/>
        <v>15.5</v>
      </c>
    </row>
    <row r="220" spans="6:21">
      <c r="F220" s="3">
        <v>42954</v>
      </c>
      <c r="G220" s="3" t="str">
        <f t="shared" si="24"/>
        <v>August</v>
      </c>
      <c r="H220" t="s">
        <v>8</v>
      </c>
      <c r="I220">
        <v>75</v>
      </c>
      <c r="J220">
        <v>0.67</v>
      </c>
      <c r="K220" t="str">
        <f t="shared" si="29"/>
        <v>Medium</v>
      </c>
      <c r="L220">
        <v>38</v>
      </c>
      <c r="M220" t="str">
        <f t="shared" si="30"/>
        <v>Medium</v>
      </c>
      <c r="N220" t="str">
        <f t="shared" si="25"/>
        <v>10</v>
      </c>
      <c r="O220" s="4">
        <v>0.5</v>
      </c>
      <c r="P220">
        <v>30</v>
      </c>
      <c r="Q220" s="5">
        <v>8</v>
      </c>
      <c r="R220" s="6">
        <f t="shared" si="31"/>
        <v>15</v>
      </c>
      <c r="S220" t="str">
        <f t="shared" si="26"/>
        <v>10</v>
      </c>
      <c r="T220" s="8">
        <f t="shared" si="27"/>
        <v>20</v>
      </c>
      <c r="U220" s="4">
        <f t="shared" si="28"/>
        <v>15</v>
      </c>
    </row>
    <row r="221" spans="6:21">
      <c r="F221" s="3">
        <v>42955</v>
      </c>
      <c r="G221" s="3" t="str">
        <f t="shared" si="24"/>
        <v>August</v>
      </c>
      <c r="H221" t="s">
        <v>9</v>
      </c>
      <c r="I221">
        <v>68.7</v>
      </c>
      <c r="J221">
        <v>0.65</v>
      </c>
      <c r="K221" t="str">
        <f t="shared" si="29"/>
        <v>Medium</v>
      </c>
      <c r="L221">
        <v>50</v>
      </c>
      <c r="M221" t="str">
        <f t="shared" si="30"/>
        <v>Medium</v>
      </c>
      <c r="N221" t="str">
        <f t="shared" si="25"/>
        <v>10</v>
      </c>
      <c r="O221" s="4">
        <v>0.5</v>
      </c>
      <c r="P221">
        <v>29</v>
      </c>
      <c r="Q221" s="5">
        <v>8</v>
      </c>
      <c r="R221" s="6">
        <f t="shared" si="31"/>
        <v>14.5</v>
      </c>
      <c r="S221" t="str">
        <f t="shared" si="26"/>
        <v>10</v>
      </c>
      <c r="T221" s="8">
        <f t="shared" si="27"/>
        <v>20</v>
      </c>
      <c r="U221" s="4">
        <f t="shared" si="28"/>
        <v>14.5</v>
      </c>
    </row>
    <row r="222" spans="6:21">
      <c r="F222" s="3">
        <v>42956</v>
      </c>
      <c r="G222" s="3" t="str">
        <f t="shared" si="24"/>
        <v>August</v>
      </c>
      <c r="H222" t="s">
        <v>10</v>
      </c>
      <c r="I222">
        <v>76.599999999999994</v>
      </c>
      <c r="J222">
        <v>0.63</v>
      </c>
      <c r="K222" t="str">
        <f t="shared" si="29"/>
        <v>Medium</v>
      </c>
      <c r="L222">
        <v>55</v>
      </c>
      <c r="M222" t="str">
        <f t="shared" si="30"/>
        <v>High</v>
      </c>
      <c r="N222" t="str">
        <f t="shared" si="25"/>
        <v>10</v>
      </c>
      <c r="O222" s="4">
        <v>0.5</v>
      </c>
      <c r="P222">
        <v>32</v>
      </c>
      <c r="Q222" s="5">
        <v>8</v>
      </c>
      <c r="R222" s="6">
        <f t="shared" si="31"/>
        <v>16</v>
      </c>
      <c r="S222" t="str">
        <f t="shared" si="26"/>
        <v>10</v>
      </c>
      <c r="T222" s="8">
        <f t="shared" si="27"/>
        <v>20</v>
      </c>
      <c r="U222" s="4">
        <f t="shared" si="28"/>
        <v>16</v>
      </c>
    </row>
    <row r="223" spans="6:21">
      <c r="F223" s="3">
        <v>42957</v>
      </c>
      <c r="G223" s="3" t="str">
        <f t="shared" si="24"/>
        <v>August</v>
      </c>
      <c r="H223" t="s">
        <v>11</v>
      </c>
      <c r="I223">
        <v>70.3</v>
      </c>
      <c r="J223">
        <v>0.65</v>
      </c>
      <c r="K223" t="str">
        <f t="shared" si="29"/>
        <v>Medium</v>
      </c>
      <c r="L223">
        <v>56</v>
      </c>
      <c r="M223" t="str">
        <f t="shared" si="30"/>
        <v>High</v>
      </c>
      <c r="N223" t="str">
        <f t="shared" si="25"/>
        <v>10</v>
      </c>
      <c r="O223" s="4">
        <v>0.5</v>
      </c>
      <c r="P223">
        <v>31</v>
      </c>
      <c r="Q223" s="5">
        <v>8</v>
      </c>
      <c r="R223" s="6">
        <f t="shared" si="31"/>
        <v>15.5</v>
      </c>
      <c r="S223" t="str">
        <f t="shared" si="26"/>
        <v>10</v>
      </c>
      <c r="T223" s="8">
        <f t="shared" si="27"/>
        <v>20</v>
      </c>
      <c r="U223" s="4">
        <f t="shared" si="28"/>
        <v>15.5</v>
      </c>
    </row>
    <row r="224" spans="6:21">
      <c r="F224" s="3">
        <v>42958</v>
      </c>
      <c r="G224" s="3" t="str">
        <f t="shared" si="24"/>
        <v>August</v>
      </c>
      <c r="H224" t="s">
        <v>12</v>
      </c>
      <c r="I224">
        <v>75</v>
      </c>
      <c r="J224">
        <v>0.67</v>
      </c>
      <c r="K224" t="str">
        <f t="shared" si="29"/>
        <v>Medium</v>
      </c>
      <c r="L224">
        <v>49</v>
      </c>
      <c r="M224" t="str">
        <f t="shared" si="30"/>
        <v>Medium</v>
      </c>
      <c r="N224" t="str">
        <f t="shared" si="25"/>
        <v>10</v>
      </c>
      <c r="O224" s="4">
        <v>0.5</v>
      </c>
      <c r="P224">
        <v>30</v>
      </c>
      <c r="Q224" s="5">
        <v>8</v>
      </c>
      <c r="R224" s="6">
        <f t="shared" si="31"/>
        <v>15</v>
      </c>
      <c r="S224" t="str">
        <f t="shared" si="26"/>
        <v>10</v>
      </c>
      <c r="T224" s="8">
        <f t="shared" si="27"/>
        <v>20</v>
      </c>
      <c r="U224" s="4">
        <f t="shared" si="28"/>
        <v>15</v>
      </c>
    </row>
    <row r="225" spans="6:21">
      <c r="F225" s="3">
        <v>42959</v>
      </c>
      <c r="G225" s="3" t="str">
        <f t="shared" si="24"/>
        <v>August</v>
      </c>
      <c r="H225" t="s">
        <v>13</v>
      </c>
      <c r="I225">
        <v>67.7</v>
      </c>
      <c r="J225">
        <v>0.65</v>
      </c>
      <c r="K225" t="str">
        <f t="shared" si="29"/>
        <v>Medium</v>
      </c>
      <c r="L225">
        <v>43</v>
      </c>
      <c r="M225" t="str">
        <f t="shared" si="30"/>
        <v>Medium</v>
      </c>
      <c r="N225" t="str">
        <f t="shared" si="25"/>
        <v>10</v>
      </c>
      <c r="O225" s="4">
        <v>0.5</v>
      </c>
      <c r="P225">
        <v>29</v>
      </c>
      <c r="Q225" s="5">
        <v>8</v>
      </c>
      <c r="R225" s="6">
        <f t="shared" si="31"/>
        <v>14.5</v>
      </c>
      <c r="S225" t="str">
        <f t="shared" si="26"/>
        <v>10</v>
      </c>
      <c r="T225" s="8">
        <f t="shared" si="27"/>
        <v>20</v>
      </c>
      <c r="U225" s="4">
        <f t="shared" si="28"/>
        <v>14.5</v>
      </c>
    </row>
    <row r="226" spans="6:21">
      <c r="F226" s="3">
        <v>42960</v>
      </c>
      <c r="G226" s="3" t="str">
        <f t="shared" si="24"/>
        <v>August</v>
      </c>
      <c r="H226" t="s">
        <v>7</v>
      </c>
      <c r="I226">
        <v>67.7</v>
      </c>
      <c r="J226">
        <v>0.65</v>
      </c>
      <c r="K226" t="str">
        <f t="shared" si="29"/>
        <v>Medium</v>
      </c>
      <c r="L226">
        <v>54</v>
      </c>
      <c r="M226" t="str">
        <f t="shared" si="30"/>
        <v>High</v>
      </c>
      <c r="N226" t="str">
        <f t="shared" si="25"/>
        <v>10</v>
      </c>
      <c r="O226" s="4">
        <v>0.5</v>
      </c>
      <c r="P226">
        <v>29</v>
      </c>
      <c r="Q226" s="5">
        <v>8</v>
      </c>
      <c r="R226" s="6">
        <f t="shared" si="31"/>
        <v>14.5</v>
      </c>
      <c r="S226" t="str">
        <f t="shared" si="26"/>
        <v>10</v>
      </c>
      <c r="T226" s="8">
        <f t="shared" si="27"/>
        <v>20</v>
      </c>
      <c r="U226" s="4">
        <f t="shared" si="28"/>
        <v>14.5</v>
      </c>
    </row>
    <row r="227" spans="6:21">
      <c r="F227" s="3">
        <v>42961</v>
      </c>
      <c r="G227" s="3" t="str">
        <f t="shared" si="24"/>
        <v>August</v>
      </c>
      <c r="H227" t="s">
        <v>8</v>
      </c>
      <c r="I227">
        <v>72.599999999999994</v>
      </c>
      <c r="J227">
        <v>0.59</v>
      </c>
      <c r="K227" t="str">
        <f t="shared" si="29"/>
        <v>Medium</v>
      </c>
      <c r="L227">
        <v>43</v>
      </c>
      <c r="M227" t="str">
        <f t="shared" si="30"/>
        <v>Medium</v>
      </c>
      <c r="N227" t="str">
        <f t="shared" si="25"/>
        <v>10</v>
      </c>
      <c r="O227" s="4">
        <v>0.5</v>
      </c>
      <c r="P227">
        <v>32</v>
      </c>
      <c r="Q227" s="5">
        <v>8</v>
      </c>
      <c r="R227" s="6">
        <f t="shared" si="31"/>
        <v>16</v>
      </c>
      <c r="S227" t="str">
        <f t="shared" si="26"/>
        <v>10</v>
      </c>
      <c r="T227" s="8">
        <f t="shared" si="27"/>
        <v>20</v>
      </c>
      <c r="U227" s="4">
        <f t="shared" si="28"/>
        <v>16</v>
      </c>
    </row>
    <row r="228" spans="6:21">
      <c r="F228" s="3">
        <v>42962</v>
      </c>
      <c r="G228" s="3" t="str">
        <f t="shared" si="24"/>
        <v>August</v>
      </c>
      <c r="H228" t="s">
        <v>9</v>
      </c>
      <c r="I228">
        <v>74.3</v>
      </c>
      <c r="J228">
        <v>0.63</v>
      </c>
      <c r="K228" t="str">
        <f t="shared" si="29"/>
        <v>Medium</v>
      </c>
      <c r="L228">
        <v>44</v>
      </c>
      <c r="M228" t="str">
        <f t="shared" si="30"/>
        <v>Medium</v>
      </c>
      <c r="N228" t="str">
        <f t="shared" si="25"/>
        <v>10</v>
      </c>
      <c r="O228" s="4">
        <v>0.5</v>
      </c>
      <c r="P228">
        <v>31</v>
      </c>
      <c r="Q228" s="5">
        <v>8</v>
      </c>
      <c r="R228" s="6">
        <f t="shared" si="31"/>
        <v>15.5</v>
      </c>
      <c r="S228" t="str">
        <f t="shared" si="26"/>
        <v>10</v>
      </c>
      <c r="T228" s="8">
        <f t="shared" si="27"/>
        <v>20</v>
      </c>
      <c r="U228" s="4">
        <f t="shared" si="28"/>
        <v>15.5</v>
      </c>
    </row>
    <row r="229" spans="6:21">
      <c r="F229" s="3">
        <v>42963</v>
      </c>
      <c r="G229" s="3" t="str">
        <f t="shared" si="24"/>
        <v>August</v>
      </c>
      <c r="H229" t="s">
        <v>10</v>
      </c>
      <c r="I229">
        <v>71</v>
      </c>
      <c r="J229">
        <v>0.63</v>
      </c>
      <c r="K229" t="str">
        <f t="shared" si="29"/>
        <v>Medium</v>
      </c>
      <c r="L229">
        <v>49</v>
      </c>
      <c r="M229" t="str">
        <f t="shared" si="30"/>
        <v>Medium</v>
      </c>
      <c r="N229" t="str">
        <f t="shared" si="25"/>
        <v>10</v>
      </c>
      <c r="O229" s="4">
        <v>0.5</v>
      </c>
      <c r="P229">
        <v>30</v>
      </c>
      <c r="Q229" s="5">
        <v>8</v>
      </c>
      <c r="R229" s="6">
        <f t="shared" si="31"/>
        <v>15</v>
      </c>
      <c r="S229" t="str">
        <f t="shared" si="26"/>
        <v>10</v>
      </c>
      <c r="T229" s="8">
        <f t="shared" si="27"/>
        <v>20</v>
      </c>
      <c r="U229" s="4">
        <f t="shared" si="28"/>
        <v>15</v>
      </c>
    </row>
    <row r="230" spans="6:21">
      <c r="F230" s="3">
        <v>42964</v>
      </c>
      <c r="G230" s="3" t="str">
        <f t="shared" si="24"/>
        <v>August</v>
      </c>
      <c r="H230" t="s">
        <v>11</v>
      </c>
      <c r="I230">
        <v>68</v>
      </c>
      <c r="J230">
        <v>0.67</v>
      </c>
      <c r="K230" t="str">
        <f t="shared" si="29"/>
        <v>Medium</v>
      </c>
      <c r="L230">
        <v>42</v>
      </c>
      <c r="M230" t="str">
        <f t="shared" si="30"/>
        <v>Medium</v>
      </c>
      <c r="N230" t="str">
        <f t="shared" si="25"/>
        <v>10</v>
      </c>
      <c r="O230" s="4">
        <v>0.5</v>
      </c>
      <c r="P230">
        <v>30</v>
      </c>
      <c r="Q230" s="5">
        <v>8</v>
      </c>
      <c r="R230" s="6">
        <f t="shared" si="31"/>
        <v>15</v>
      </c>
      <c r="S230" t="str">
        <f t="shared" si="26"/>
        <v>10</v>
      </c>
      <c r="T230" s="8">
        <f t="shared" si="27"/>
        <v>20</v>
      </c>
      <c r="U230" s="4">
        <f t="shared" si="28"/>
        <v>15</v>
      </c>
    </row>
    <row r="231" spans="6:21">
      <c r="F231" s="3">
        <v>42965</v>
      </c>
      <c r="G231" s="3" t="str">
        <f t="shared" si="24"/>
        <v>August</v>
      </c>
      <c r="H231" t="s">
        <v>12</v>
      </c>
      <c r="I231">
        <v>65.7</v>
      </c>
      <c r="J231">
        <v>0.69</v>
      </c>
      <c r="K231" t="str">
        <f t="shared" si="29"/>
        <v>Medium</v>
      </c>
      <c r="L231">
        <v>45</v>
      </c>
      <c r="M231" t="str">
        <f t="shared" si="30"/>
        <v>Medium</v>
      </c>
      <c r="N231" t="str">
        <f t="shared" si="25"/>
        <v>10</v>
      </c>
      <c r="O231" s="4">
        <v>0.5</v>
      </c>
      <c r="P231">
        <v>29</v>
      </c>
      <c r="Q231" s="5">
        <v>8</v>
      </c>
      <c r="R231" s="6">
        <f t="shared" si="31"/>
        <v>14.5</v>
      </c>
      <c r="S231" t="str">
        <f t="shared" si="26"/>
        <v>10</v>
      </c>
      <c r="T231" s="8">
        <f t="shared" si="27"/>
        <v>20</v>
      </c>
      <c r="U231" s="4">
        <f t="shared" si="28"/>
        <v>14.5</v>
      </c>
    </row>
    <row r="232" spans="6:21">
      <c r="F232" s="3">
        <v>42966</v>
      </c>
      <c r="G232" s="3" t="str">
        <f t="shared" si="24"/>
        <v>August</v>
      </c>
      <c r="H232" t="s">
        <v>13</v>
      </c>
      <c r="I232">
        <v>79.599999999999994</v>
      </c>
      <c r="J232">
        <v>0.61</v>
      </c>
      <c r="K232" t="str">
        <f t="shared" si="29"/>
        <v>Medium</v>
      </c>
      <c r="L232">
        <v>58</v>
      </c>
      <c r="M232" t="str">
        <f t="shared" si="30"/>
        <v>High</v>
      </c>
      <c r="N232" t="str">
        <f t="shared" si="25"/>
        <v>10</v>
      </c>
      <c r="O232" s="4">
        <v>0.5</v>
      </c>
      <c r="P232">
        <v>32</v>
      </c>
      <c r="Q232" s="5">
        <v>8</v>
      </c>
      <c r="R232" s="6">
        <f t="shared" si="31"/>
        <v>16</v>
      </c>
      <c r="S232" t="str">
        <f t="shared" si="26"/>
        <v>10</v>
      </c>
      <c r="T232" s="8">
        <f t="shared" si="27"/>
        <v>20</v>
      </c>
      <c r="U232" s="4">
        <f t="shared" si="28"/>
        <v>16</v>
      </c>
    </row>
    <row r="233" spans="6:21">
      <c r="F233" s="3">
        <v>42967</v>
      </c>
      <c r="G233" s="3" t="str">
        <f t="shared" si="24"/>
        <v>August</v>
      </c>
      <c r="H233" t="s">
        <v>7</v>
      </c>
      <c r="I233">
        <v>74.3</v>
      </c>
      <c r="J233">
        <v>0.65</v>
      </c>
      <c r="K233" t="str">
        <f t="shared" si="29"/>
        <v>Medium</v>
      </c>
      <c r="L233">
        <v>53</v>
      </c>
      <c r="M233" t="str">
        <f t="shared" si="30"/>
        <v>High</v>
      </c>
      <c r="N233" t="str">
        <f t="shared" si="25"/>
        <v>10</v>
      </c>
      <c r="O233" s="4">
        <v>0.5</v>
      </c>
      <c r="P233">
        <v>31</v>
      </c>
      <c r="Q233" s="5">
        <v>8</v>
      </c>
      <c r="R233" s="6">
        <f t="shared" si="31"/>
        <v>15.5</v>
      </c>
      <c r="S233" t="str">
        <f t="shared" si="26"/>
        <v>10</v>
      </c>
      <c r="T233" s="8">
        <f t="shared" si="27"/>
        <v>20</v>
      </c>
      <c r="U233" s="4">
        <f t="shared" si="28"/>
        <v>15.5</v>
      </c>
    </row>
    <row r="234" spans="6:21">
      <c r="F234" s="3">
        <v>42968</v>
      </c>
      <c r="G234" s="3" t="str">
        <f t="shared" si="24"/>
        <v>August</v>
      </c>
      <c r="H234" t="s">
        <v>8</v>
      </c>
      <c r="I234">
        <v>68</v>
      </c>
      <c r="J234">
        <v>0.65</v>
      </c>
      <c r="K234" t="str">
        <f t="shared" si="29"/>
        <v>Medium</v>
      </c>
      <c r="L234">
        <v>58</v>
      </c>
      <c r="M234" t="str">
        <f t="shared" si="30"/>
        <v>High</v>
      </c>
      <c r="N234" t="str">
        <f t="shared" si="25"/>
        <v>10</v>
      </c>
      <c r="O234" s="4">
        <v>0.5</v>
      </c>
      <c r="P234">
        <v>30</v>
      </c>
      <c r="Q234" s="5">
        <v>8</v>
      </c>
      <c r="R234" s="6">
        <f t="shared" si="31"/>
        <v>15</v>
      </c>
      <c r="S234" t="str">
        <f t="shared" si="26"/>
        <v>10</v>
      </c>
      <c r="T234" s="8">
        <f t="shared" si="27"/>
        <v>20</v>
      </c>
      <c r="U234" s="4">
        <f t="shared" si="28"/>
        <v>15</v>
      </c>
    </row>
    <row r="235" spans="6:21">
      <c r="F235" s="3">
        <v>42969</v>
      </c>
      <c r="G235" s="3" t="str">
        <f t="shared" si="24"/>
        <v>August</v>
      </c>
      <c r="H235" t="s">
        <v>9</v>
      </c>
      <c r="I235">
        <v>69</v>
      </c>
      <c r="J235">
        <v>0.63</v>
      </c>
      <c r="K235" t="str">
        <f t="shared" si="29"/>
        <v>Medium</v>
      </c>
      <c r="L235">
        <v>55</v>
      </c>
      <c r="M235" t="str">
        <f t="shared" si="30"/>
        <v>High</v>
      </c>
      <c r="N235" t="str">
        <f t="shared" si="25"/>
        <v>10</v>
      </c>
      <c r="O235" s="4">
        <v>0.5</v>
      </c>
      <c r="P235">
        <v>30</v>
      </c>
      <c r="Q235" s="5">
        <v>8</v>
      </c>
      <c r="R235" s="6">
        <f t="shared" si="31"/>
        <v>15</v>
      </c>
      <c r="S235" t="str">
        <f t="shared" si="26"/>
        <v>10</v>
      </c>
      <c r="T235" s="8">
        <f t="shared" si="27"/>
        <v>20</v>
      </c>
      <c r="U235" s="4">
        <f t="shared" si="28"/>
        <v>15</v>
      </c>
    </row>
    <row r="236" spans="6:21">
      <c r="F236" s="3">
        <v>42970</v>
      </c>
      <c r="G236" s="3" t="str">
        <f t="shared" si="24"/>
        <v>August</v>
      </c>
      <c r="H236" t="s">
        <v>10</v>
      </c>
      <c r="I236">
        <v>70.7</v>
      </c>
      <c r="J236">
        <v>0.67</v>
      </c>
      <c r="K236" t="str">
        <f t="shared" si="29"/>
        <v>Medium</v>
      </c>
      <c r="L236">
        <v>33</v>
      </c>
      <c r="M236" t="str">
        <f t="shared" si="30"/>
        <v>Medium</v>
      </c>
      <c r="N236" t="str">
        <f t="shared" si="25"/>
        <v>5</v>
      </c>
      <c r="O236" s="4">
        <v>0.5</v>
      </c>
      <c r="P236">
        <v>29</v>
      </c>
      <c r="Q236" s="5">
        <v>8</v>
      </c>
      <c r="R236" s="6">
        <f t="shared" si="31"/>
        <v>14.5</v>
      </c>
      <c r="S236" t="str">
        <f t="shared" si="26"/>
        <v>10</v>
      </c>
      <c r="T236" s="8">
        <f t="shared" si="27"/>
        <v>15</v>
      </c>
      <c r="U236" s="4">
        <f t="shared" si="28"/>
        <v>14.5</v>
      </c>
    </row>
    <row r="237" spans="6:21">
      <c r="F237" s="3">
        <v>42971</v>
      </c>
      <c r="G237" s="3" t="str">
        <f t="shared" si="24"/>
        <v>August</v>
      </c>
      <c r="H237" t="s">
        <v>11</v>
      </c>
      <c r="I237">
        <v>74.599999999999994</v>
      </c>
      <c r="J237">
        <v>0.59</v>
      </c>
      <c r="K237" t="str">
        <f t="shared" si="29"/>
        <v>Medium</v>
      </c>
      <c r="L237">
        <v>64</v>
      </c>
      <c r="M237" t="str">
        <f t="shared" si="30"/>
        <v>High</v>
      </c>
      <c r="N237" t="str">
        <f t="shared" si="25"/>
        <v>15</v>
      </c>
      <c r="O237" s="4">
        <v>0.5</v>
      </c>
      <c r="P237">
        <v>32</v>
      </c>
      <c r="Q237" s="5">
        <v>8</v>
      </c>
      <c r="R237" s="6">
        <f t="shared" si="31"/>
        <v>16</v>
      </c>
      <c r="S237" t="str">
        <f t="shared" si="26"/>
        <v>10</v>
      </c>
      <c r="T237" s="8">
        <f t="shared" si="27"/>
        <v>25</v>
      </c>
      <c r="U237" s="4">
        <f t="shared" si="28"/>
        <v>16</v>
      </c>
    </row>
    <row r="238" spans="6:21">
      <c r="F238" s="3">
        <v>42972</v>
      </c>
      <c r="G238" s="3" t="str">
        <f t="shared" si="24"/>
        <v>August</v>
      </c>
      <c r="H238" t="s">
        <v>12</v>
      </c>
      <c r="I238">
        <v>71</v>
      </c>
      <c r="J238">
        <v>0.63</v>
      </c>
      <c r="K238" t="str">
        <f t="shared" si="29"/>
        <v>Medium</v>
      </c>
      <c r="L238">
        <v>55</v>
      </c>
      <c r="M238" t="str">
        <f t="shared" si="30"/>
        <v>High</v>
      </c>
      <c r="N238" t="str">
        <f t="shared" si="25"/>
        <v>10</v>
      </c>
      <c r="O238" s="4">
        <v>0.5</v>
      </c>
      <c r="P238">
        <v>30</v>
      </c>
      <c r="Q238" s="5">
        <v>8</v>
      </c>
      <c r="R238" s="6">
        <f t="shared" si="31"/>
        <v>15</v>
      </c>
      <c r="S238" t="str">
        <f t="shared" si="26"/>
        <v>10</v>
      </c>
      <c r="T238" s="8">
        <f t="shared" si="27"/>
        <v>20</v>
      </c>
      <c r="U238" s="4">
        <f t="shared" si="28"/>
        <v>15</v>
      </c>
    </row>
    <row r="239" spans="6:21">
      <c r="F239" s="3">
        <v>42973</v>
      </c>
      <c r="G239" s="3" t="str">
        <f t="shared" si="24"/>
        <v>August</v>
      </c>
      <c r="H239" t="s">
        <v>13</v>
      </c>
      <c r="I239">
        <v>70</v>
      </c>
      <c r="J239">
        <v>0.63</v>
      </c>
      <c r="K239" t="str">
        <f t="shared" si="29"/>
        <v>Medium</v>
      </c>
      <c r="L239">
        <v>46</v>
      </c>
      <c r="M239" t="str">
        <f t="shared" si="30"/>
        <v>Medium</v>
      </c>
      <c r="N239" t="str">
        <f t="shared" si="25"/>
        <v>10</v>
      </c>
      <c r="O239" s="4">
        <v>0.5</v>
      </c>
      <c r="P239">
        <v>30</v>
      </c>
      <c r="Q239" s="5">
        <v>8</v>
      </c>
      <c r="R239" s="6">
        <f t="shared" si="31"/>
        <v>15</v>
      </c>
      <c r="S239" t="str">
        <f t="shared" si="26"/>
        <v>10</v>
      </c>
      <c r="T239" s="8">
        <f t="shared" si="27"/>
        <v>20</v>
      </c>
      <c r="U239" s="4">
        <f t="shared" si="28"/>
        <v>15</v>
      </c>
    </row>
    <row r="240" spans="6:21">
      <c r="F240" s="3">
        <v>42974</v>
      </c>
      <c r="G240" s="3" t="str">
        <f t="shared" si="24"/>
        <v>August</v>
      </c>
      <c r="H240" t="s">
        <v>7</v>
      </c>
      <c r="I240">
        <v>65.7</v>
      </c>
      <c r="J240">
        <v>0.65</v>
      </c>
      <c r="K240" t="str">
        <f t="shared" si="29"/>
        <v>Medium</v>
      </c>
      <c r="L240">
        <v>45</v>
      </c>
      <c r="M240" t="str">
        <f t="shared" si="30"/>
        <v>Medium</v>
      </c>
      <c r="N240" t="str">
        <f t="shared" si="25"/>
        <v>10</v>
      </c>
      <c r="O240" s="4">
        <v>0.5</v>
      </c>
      <c r="P240">
        <v>29</v>
      </c>
      <c r="Q240" s="5">
        <v>8</v>
      </c>
      <c r="R240" s="6">
        <f t="shared" si="31"/>
        <v>14.5</v>
      </c>
      <c r="S240" t="str">
        <f t="shared" si="26"/>
        <v>10</v>
      </c>
      <c r="T240" s="8">
        <f t="shared" si="27"/>
        <v>20</v>
      </c>
      <c r="U240" s="4">
        <f t="shared" si="28"/>
        <v>14.5</v>
      </c>
    </row>
    <row r="241" spans="6:21">
      <c r="F241" s="3">
        <v>42975</v>
      </c>
      <c r="G241" s="3" t="str">
        <f t="shared" si="24"/>
        <v>August</v>
      </c>
      <c r="H241" t="s">
        <v>8</v>
      </c>
      <c r="I241">
        <v>77.599999999999994</v>
      </c>
      <c r="J241">
        <v>0.63</v>
      </c>
      <c r="K241" t="str">
        <f t="shared" si="29"/>
        <v>Medium</v>
      </c>
      <c r="L241">
        <v>49</v>
      </c>
      <c r="M241" t="str">
        <f t="shared" si="30"/>
        <v>Medium</v>
      </c>
      <c r="N241" t="str">
        <f t="shared" si="25"/>
        <v>10</v>
      </c>
      <c r="O241" s="4">
        <v>0.5</v>
      </c>
      <c r="P241">
        <v>32</v>
      </c>
      <c r="Q241" s="5">
        <v>8</v>
      </c>
      <c r="R241" s="6">
        <f t="shared" si="31"/>
        <v>16</v>
      </c>
      <c r="S241" t="str">
        <f t="shared" si="26"/>
        <v>10</v>
      </c>
      <c r="T241" s="8">
        <f t="shared" si="27"/>
        <v>20</v>
      </c>
      <c r="U241" s="4">
        <f t="shared" si="28"/>
        <v>16</v>
      </c>
    </row>
    <row r="242" spans="6:21">
      <c r="F242" s="3">
        <v>42976</v>
      </c>
      <c r="G242" s="3" t="str">
        <f t="shared" si="24"/>
        <v>August</v>
      </c>
      <c r="H242" t="s">
        <v>9</v>
      </c>
      <c r="I242">
        <v>75</v>
      </c>
      <c r="J242">
        <v>0.65</v>
      </c>
      <c r="K242" t="str">
        <f t="shared" si="29"/>
        <v>Medium</v>
      </c>
      <c r="L242">
        <v>40</v>
      </c>
      <c r="M242" t="str">
        <f t="shared" si="30"/>
        <v>Medium</v>
      </c>
      <c r="N242" t="str">
        <f t="shared" si="25"/>
        <v>10</v>
      </c>
      <c r="O242" s="4">
        <v>0.5</v>
      </c>
      <c r="P242">
        <v>30</v>
      </c>
      <c r="Q242" s="5">
        <v>8</v>
      </c>
      <c r="R242" s="6">
        <f t="shared" si="31"/>
        <v>15</v>
      </c>
      <c r="S242" t="str">
        <f t="shared" si="26"/>
        <v>10</v>
      </c>
      <c r="T242" s="8">
        <f t="shared" si="27"/>
        <v>20</v>
      </c>
      <c r="U242" s="4">
        <f t="shared" si="28"/>
        <v>15</v>
      </c>
    </row>
    <row r="243" spans="6:21">
      <c r="F243" s="3">
        <v>42977</v>
      </c>
      <c r="G243" s="3" t="str">
        <f t="shared" si="24"/>
        <v>August</v>
      </c>
      <c r="H243" t="s">
        <v>10</v>
      </c>
      <c r="I243">
        <v>72</v>
      </c>
      <c r="J243">
        <v>0.63</v>
      </c>
      <c r="K243" t="str">
        <f t="shared" si="29"/>
        <v>Medium</v>
      </c>
      <c r="L243">
        <v>51</v>
      </c>
      <c r="M243" t="str">
        <f t="shared" si="30"/>
        <v>High</v>
      </c>
      <c r="N243" t="str">
        <f t="shared" si="25"/>
        <v>10</v>
      </c>
      <c r="O243" s="4">
        <v>0.5</v>
      </c>
      <c r="P243">
        <v>30</v>
      </c>
      <c r="Q243" s="5">
        <v>8</v>
      </c>
      <c r="R243" s="6">
        <f t="shared" si="31"/>
        <v>15</v>
      </c>
      <c r="S243" t="str">
        <f t="shared" si="26"/>
        <v>10</v>
      </c>
      <c r="T243" s="8">
        <f t="shared" si="27"/>
        <v>20</v>
      </c>
      <c r="U243" s="4">
        <f t="shared" si="28"/>
        <v>15</v>
      </c>
    </row>
    <row r="244" spans="6:21">
      <c r="F244" s="3">
        <v>42978</v>
      </c>
      <c r="G244" s="3" t="str">
        <f t="shared" si="24"/>
        <v>August</v>
      </c>
      <c r="H244" t="s">
        <v>11</v>
      </c>
      <c r="I244">
        <v>67.7</v>
      </c>
      <c r="J244">
        <v>0.69</v>
      </c>
      <c r="K244" t="str">
        <f t="shared" si="29"/>
        <v>Medium</v>
      </c>
      <c r="L244">
        <v>58</v>
      </c>
      <c r="M244" t="str">
        <f t="shared" si="30"/>
        <v>High</v>
      </c>
      <c r="N244" t="str">
        <f t="shared" si="25"/>
        <v>10</v>
      </c>
      <c r="O244" s="4">
        <v>0.5</v>
      </c>
      <c r="P244">
        <v>29</v>
      </c>
      <c r="Q244" s="5">
        <v>8</v>
      </c>
      <c r="R244" s="6">
        <f t="shared" si="31"/>
        <v>14.5</v>
      </c>
      <c r="S244" t="str">
        <f t="shared" si="26"/>
        <v>10</v>
      </c>
      <c r="T244" s="8">
        <f t="shared" si="27"/>
        <v>20</v>
      </c>
      <c r="U244" s="4">
        <f t="shared" si="28"/>
        <v>14.5</v>
      </c>
    </row>
    <row r="245" spans="6:21">
      <c r="F245" s="3">
        <v>42979</v>
      </c>
      <c r="G245" s="3" t="str">
        <f t="shared" si="24"/>
        <v>September</v>
      </c>
      <c r="H245" t="s">
        <v>12</v>
      </c>
      <c r="I245">
        <v>71.7</v>
      </c>
      <c r="J245">
        <v>0.69</v>
      </c>
      <c r="K245" t="str">
        <f t="shared" si="29"/>
        <v>Medium</v>
      </c>
      <c r="L245">
        <v>41</v>
      </c>
      <c r="M245" t="str">
        <f t="shared" si="30"/>
        <v>Medium</v>
      </c>
      <c r="N245" t="str">
        <f t="shared" si="25"/>
        <v>10</v>
      </c>
      <c r="O245" s="4">
        <v>0.3</v>
      </c>
      <c r="P245">
        <v>29</v>
      </c>
      <c r="Q245" s="5">
        <v>8</v>
      </c>
      <c r="R245" s="6">
        <f t="shared" si="31"/>
        <v>8.6999999999999993</v>
      </c>
      <c r="S245" t="str">
        <f t="shared" si="26"/>
        <v>10</v>
      </c>
      <c r="T245" s="8">
        <f t="shared" si="27"/>
        <v>20</v>
      </c>
      <c r="U245" s="4">
        <f t="shared" si="28"/>
        <v>8.6999999999999993</v>
      </c>
    </row>
    <row r="246" spans="6:21">
      <c r="F246" s="3">
        <v>42980</v>
      </c>
      <c r="G246" s="3" t="str">
        <f t="shared" si="24"/>
        <v>September</v>
      </c>
      <c r="H246" t="s">
        <v>13</v>
      </c>
      <c r="I246">
        <v>67.400000000000006</v>
      </c>
      <c r="J246">
        <v>0.69</v>
      </c>
      <c r="K246" t="str">
        <f t="shared" si="29"/>
        <v>Medium</v>
      </c>
      <c r="L246">
        <v>53</v>
      </c>
      <c r="M246" t="str">
        <f t="shared" si="30"/>
        <v>High</v>
      </c>
      <c r="N246" t="str">
        <f t="shared" si="25"/>
        <v>10</v>
      </c>
      <c r="O246" s="4">
        <v>0.3</v>
      </c>
      <c r="P246">
        <v>28</v>
      </c>
      <c r="Q246" s="5">
        <v>8</v>
      </c>
      <c r="R246" s="6">
        <f t="shared" si="31"/>
        <v>8.4</v>
      </c>
      <c r="S246" t="str">
        <f t="shared" si="26"/>
        <v>10</v>
      </c>
      <c r="T246" s="8">
        <f t="shared" si="27"/>
        <v>20</v>
      </c>
      <c r="U246" s="4">
        <f t="shared" si="28"/>
        <v>8.4</v>
      </c>
    </row>
    <row r="247" spans="6:21">
      <c r="F247" s="3">
        <v>42981</v>
      </c>
      <c r="G247" s="3" t="str">
        <f t="shared" si="24"/>
        <v>September</v>
      </c>
      <c r="H247" t="s">
        <v>7</v>
      </c>
      <c r="I247">
        <v>61.1</v>
      </c>
      <c r="J247">
        <v>0.69</v>
      </c>
      <c r="K247" t="str">
        <f t="shared" si="29"/>
        <v>Medium</v>
      </c>
      <c r="L247">
        <v>50</v>
      </c>
      <c r="M247" t="str">
        <f t="shared" si="30"/>
        <v>Medium</v>
      </c>
      <c r="N247" t="str">
        <f t="shared" si="25"/>
        <v>10</v>
      </c>
      <c r="O247" s="4">
        <v>0.3</v>
      </c>
      <c r="P247">
        <v>27</v>
      </c>
      <c r="Q247" s="5">
        <v>8</v>
      </c>
      <c r="R247" s="6">
        <f t="shared" si="31"/>
        <v>8.1</v>
      </c>
      <c r="S247" t="str">
        <f t="shared" si="26"/>
        <v>10</v>
      </c>
      <c r="T247" s="8">
        <f t="shared" si="27"/>
        <v>20</v>
      </c>
      <c r="U247" s="4">
        <f t="shared" si="28"/>
        <v>8.1</v>
      </c>
    </row>
    <row r="248" spans="6:21">
      <c r="F248" s="3">
        <v>42982</v>
      </c>
      <c r="G248" s="3" t="str">
        <f t="shared" si="24"/>
        <v>September</v>
      </c>
      <c r="H248" t="s">
        <v>8</v>
      </c>
      <c r="I248">
        <v>59.8</v>
      </c>
      <c r="J248">
        <v>0.74</v>
      </c>
      <c r="K248" t="str">
        <f t="shared" si="29"/>
        <v>Medium</v>
      </c>
      <c r="L248">
        <v>54</v>
      </c>
      <c r="M248" t="str">
        <f t="shared" si="30"/>
        <v>High</v>
      </c>
      <c r="N248" t="str">
        <f t="shared" si="25"/>
        <v>10</v>
      </c>
      <c r="O248" s="4">
        <v>0.3</v>
      </c>
      <c r="P248">
        <v>26</v>
      </c>
      <c r="Q248" s="5">
        <v>8</v>
      </c>
      <c r="R248" s="6">
        <f t="shared" si="31"/>
        <v>7.8</v>
      </c>
      <c r="S248" t="str">
        <f t="shared" si="26"/>
        <v>0</v>
      </c>
      <c r="T248" s="8">
        <f t="shared" si="27"/>
        <v>10</v>
      </c>
      <c r="U248" s="4">
        <f t="shared" si="28"/>
        <v>7.8</v>
      </c>
    </row>
    <row r="249" spans="6:21">
      <c r="F249" s="3">
        <v>42983</v>
      </c>
      <c r="G249" s="3" t="str">
        <f t="shared" si="24"/>
        <v>September</v>
      </c>
      <c r="H249" t="s">
        <v>9</v>
      </c>
      <c r="I249">
        <v>61.8</v>
      </c>
      <c r="J249">
        <v>0.71</v>
      </c>
      <c r="K249" t="str">
        <f t="shared" si="29"/>
        <v>Medium</v>
      </c>
      <c r="L249">
        <v>39</v>
      </c>
      <c r="M249" t="str">
        <f t="shared" si="30"/>
        <v>Medium</v>
      </c>
      <c r="N249" t="str">
        <f t="shared" si="25"/>
        <v>10</v>
      </c>
      <c r="O249" s="4">
        <v>0.3</v>
      </c>
      <c r="P249">
        <v>26</v>
      </c>
      <c r="Q249" s="5">
        <v>8</v>
      </c>
      <c r="R249" s="6">
        <f t="shared" si="31"/>
        <v>7.8</v>
      </c>
      <c r="S249" t="str">
        <f t="shared" si="26"/>
        <v>0</v>
      </c>
      <c r="T249" s="8">
        <f t="shared" si="27"/>
        <v>10</v>
      </c>
      <c r="U249" s="4">
        <f t="shared" si="28"/>
        <v>7.8</v>
      </c>
    </row>
    <row r="250" spans="6:21">
      <c r="F250" s="3">
        <v>42984</v>
      </c>
      <c r="G250" s="3" t="str">
        <f t="shared" si="24"/>
        <v>September</v>
      </c>
      <c r="H250" t="s">
        <v>10</v>
      </c>
      <c r="I250">
        <v>71.7</v>
      </c>
      <c r="J250">
        <v>0.69</v>
      </c>
      <c r="K250" t="str">
        <f t="shared" si="29"/>
        <v>Medium</v>
      </c>
      <c r="L250">
        <v>60</v>
      </c>
      <c r="M250" t="str">
        <f t="shared" si="30"/>
        <v>High</v>
      </c>
      <c r="N250" t="str">
        <f t="shared" si="25"/>
        <v>10</v>
      </c>
      <c r="O250" s="4">
        <v>0.3</v>
      </c>
      <c r="P250">
        <v>29</v>
      </c>
      <c r="Q250" s="5">
        <v>8</v>
      </c>
      <c r="R250" s="6">
        <f t="shared" si="31"/>
        <v>8.6999999999999993</v>
      </c>
      <c r="S250" t="str">
        <f t="shared" si="26"/>
        <v>10</v>
      </c>
      <c r="T250" s="8">
        <f t="shared" si="27"/>
        <v>20</v>
      </c>
      <c r="U250" s="4">
        <f t="shared" si="28"/>
        <v>8.6999999999999993</v>
      </c>
    </row>
    <row r="251" spans="6:21">
      <c r="F251" s="3">
        <v>42985</v>
      </c>
      <c r="G251" s="3" t="str">
        <f t="shared" si="24"/>
        <v>September</v>
      </c>
      <c r="H251" t="s">
        <v>11</v>
      </c>
      <c r="I251">
        <v>68.400000000000006</v>
      </c>
      <c r="J251">
        <v>0.67</v>
      </c>
      <c r="K251" t="str">
        <f t="shared" si="29"/>
        <v>Medium</v>
      </c>
      <c r="L251">
        <v>49</v>
      </c>
      <c r="M251" t="str">
        <f t="shared" si="30"/>
        <v>Medium</v>
      </c>
      <c r="N251" t="str">
        <f t="shared" si="25"/>
        <v>10</v>
      </c>
      <c r="O251" s="4">
        <v>0.3</v>
      </c>
      <c r="P251">
        <v>28</v>
      </c>
      <c r="Q251" s="5">
        <v>8</v>
      </c>
      <c r="R251" s="6">
        <f t="shared" si="31"/>
        <v>8.4</v>
      </c>
      <c r="S251" t="str">
        <f t="shared" si="26"/>
        <v>10</v>
      </c>
      <c r="T251" s="8">
        <f t="shared" si="27"/>
        <v>20</v>
      </c>
      <c r="U251" s="4">
        <f t="shared" si="28"/>
        <v>8.4</v>
      </c>
    </row>
    <row r="252" spans="6:21">
      <c r="F252" s="3">
        <v>42986</v>
      </c>
      <c r="G252" s="3" t="str">
        <f t="shared" si="24"/>
        <v>September</v>
      </c>
      <c r="H252" t="s">
        <v>12</v>
      </c>
      <c r="I252">
        <v>65.099999999999994</v>
      </c>
      <c r="J252">
        <v>0.71</v>
      </c>
      <c r="K252" t="str">
        <f t="shared" si="29"/>
        <v>Medium</v>
      </c>
      <c r="L252">
        <v>37</v>
      </c>
      <c r="M252" t="str">
        <f t="shared" si="30"/>
        <v>Medium</v>
      </c>
      <c r="N252" t="str">
        <f t="shared" si="25"/>
        <v>10</v>
      </c>
      <c r="O252" s="4">
        <v>0.3</v>
      </c>
      <c r="P252">
        <v>27</v>
      </c>
      <c r="Q252" s="5">
        <v>8</v>
      </c>
      <c r="R252" s="6">
        <f t="shared" si="31"/>
        <v>8.1</v>
      </c>
      <c r="S252" t="str">
        <f t="shared" si="26"/>
        <v>10</v>
      </c>
      <c r="T252" s="8">
        <f t="shared" si="27"/>
        <v>20</v>
      </c>
      <c r="U252" s="4">
        <f t="shared" si="28"/>
        <v>8.1</v>
      </c>
    </row>
    <row r="253" spans="6:21">
      <c r="F253" s="3">
        <v>42987</v>
      </c>
      <c r="G253" s="3" t="str">
        <f t="shared" si="24"/>
        <v>September</v>
      </c>
      <c r="H253" t="s">
        <v>13</v>
      </c>
      <c r="I253">
        <v>64.8</v>
      </c>
      <c r="J253">
        <v>0.77</v>
      </c>
      <c r="K253" t="str">
        <f t="shared" si="29"/>
        <v>Medium</v>
      </c>
      <c r="L253">
        <v>45</v>
      </c>
      <c r="M253" t="str">
        <f t="shared" si="30"/>
        <v>Medium</v>
      </c>
      <c r="N253" t="str">
        <f t="shared" si="25"/>
        <v>10</v>
      </c>
      <c r="O253" s="4">
        <v>0.3</v>
      </c>
      <c r="P253">
        <v>26</v>
      </c>
      <c r="Q253" s="5">
        <v>8</v>
      </c>
      <c r="R253" s="6">
        <f t="shared" si="31"/>
        <v>7.8</v>
      </c>
      <c r="S253" t="str">
        <f t="shared" si="26"/>
        <v>0</v>
      </c>
      <c r="T253" s="8">
        <f t="shared" si="27"/>
        <v>10</v>
      </c>
      <c r="U253" s="4">
        <f t="shared" si="28"/>
        <v>7.8</v>
      </c>
    </row>
    <row r="254" spans="6:21">
      <c r="F254" s="3">
        <v>42988</v>
      </c>
      <c r="G254" s="3" t="str">
        <f t="shared" si="24"/>
        <v>September</v>
      </c>
      <c r="H254" t="s">
        <v>7</v>
      </c>
      <c r="I254">
        <v>61.8</v>
      </c>
      <c r="J254">
        <v>0.74</v>
      </c>
      <c r="K254" t="str">
        <f t="shared" si="29"/>
        <v>Medium</v>
      </c>
      <c r="L254">
        <v>50</v>
      </c>
      <c r="M254" t="str">
        <f t="shared" si="30"/>
        <v>Medium</v>
      </c>
      <c r="N254" t="str">
        <f t="shared" si="25"/>
        <v>10</v>
      </c>
      <c r="O254" s="4">
        <v>0.3</v>
      </c>
      <c r="P254">
        <v>26</v>
      </c>
      <c r="Q254" s="5">
        <v>8</v>
      </c>
      <c r="R254" s="6">
        <f t="shared" si="31"/>
        <v>7.8</v>
      </c>
      <c r="S254" t="str">
        <f t="shared" si="26"/>
        <v>0</v>
      </c>
      <c r="T254" s="8">
        <f t="shared" si="27"/>
        <v>10</v>
      </c>
      <c r="U254" s="4">
        <f t="shared" si="28"/>
        <v>7.8</v>
      </c>
    </row>
    <row r="255" spans="6:21">
      <c r="F255" s="3">
        <v>42989</v>
      </c>
      <c r="G255" s="3" t="str">
        <f t="shared" si="24"/>
        <v>September</v>
      </c>
      <c r="H255" t="s">
        <v>8</v>
      </c>
      <c r="I255">
        <v>68.400000000000006</v>
      </c>
      <c r="J255">
        <v>0.69</v>
      </c>
      <c r="K255" t="str">
        <f t="shared" si="29"/>
        <v>Medium</v>
      </c>
      <c r="L255">
        <v>38</v>
      </c>
      <c r="M255" t="str">
        <f t="shared" si="30"/>
        <v>Medium</v>
      </c>
      <c r="N255" t="str">
        <f t="shared" si="25"/>
        <v>10</v>
      </c>
      <c r="O255" s="4">
        <v>0.3</v>
      </c>
      <c r="P255">
        <v>28</v>
      </c>
      <c r="Q255" s="5">
        <v>8</v>
      </c>
      <c r="R255" s="6">
        <f t="shared" si="31"/>
        <v>8.4</v>
      </c>
      <c r="S255" t="str">
        <f t="shared" si="26"/>
        <v>10</v>
      </c>
      <c r="T255" s="8">
        <f t="shared" si="27"/>
        <v>20</v>
      </c>
      <c r="U255" s="4">
        <f t="shared" si="28"/>
        <v>8.4</v>
      </c>
    </row>
    <row r="256" spans="6:21">
      <c r="F256" s="3">
        <v>42990</v>
      </c>
      <c r="G256" s="3" t="str">
        <f t="shared" si="24"/>
        <v>September</v>
      </c>
      <c r="H256" t="s">
        <v>9</v>
      </c>
      <c r="I256">
        <v>61.1</v>
      </c>
      <c r="J256">
        <v>0.71</v>
      </c>
      <c r="K256" t="str">
        <f t="shared" si="29"/>
        <v>Medium</v>
      </c>
      <c r="L256">
        <v>36</v>
      </c>
      <c r="M256" t="str">
        <f t="shared" si="30"/>
        <v>Medium</v>
      </c>
      <c r="N256" t="str">
        <f t="shared" si="25"/>
        <v>10</v>
      </c>
      <c r="O256" s="4">
        <v>0.3</v>
      </c>
      <c r="P256">
        <v>27</v>
      </c>
      <c r="Q256" s="5">
        <v>8</v>
      </c>
      <c r="R256" s="6">
        <f t="shared" si="31"/>
        <v>8.1</v>
      </c>
      <c r="S256" t="str">
        <f t="shared" si="26"/>
        <v>10</v>
      </c>
      <c r="T256" s="8">
        <f t="shared" si="27"/>
        <v>20</v>
      </c>
      <c r="U256" s="4">
        <f t="shared" si="28"/>
        <v>8.1</v>
      </c>
    </row>
    <row r="257" spans="6:21">
      <c r="F257" s="3">
        <v>42991</v>
      </c>
      <c r="G257" s="3" t="str">
        <f t="shared" si="24"/>
        <v>September</v>
      </c>
      <c r="H257" t="s">
        <v>10</v>
      </c>
      <c r="I257">
        <v>64.8</v>
      </c>
      <c r="J257">
        <v>0.71</v>
      </c>
      <c r="K257" t="str">
        <f t="shared" si="29"/>
        <v>Medium</v>
      </c>
      <c r="L257">
        <v>42</v>
      </c>
      <c r="M257" t="str">
        <f t="shared" si="30"/>
        <v>Medium</v>
      </c>
      <c r="N257" t="str">
        <f t="shared" si="25"/>
        <v>10</v>
      </c>
      <c r="O257" s="4">
        <v>0.3</v>
      </c>
      <c r="P257">
        <v>26</v>
      </c>
      <c r="Q257" s="5">
        <v>8</v>
      </c>
      <c r="R257" s="6">
        <f t="shared" si="31"/>
        <v>7.8</v>
      </c>
      <c r="S257" t="str">
        <f t="shared" si="26"/>
        <v>0</v>
      </c>
      <c r="T257" s="8">
        <f t="shared" si="27"/>
        <v>10</v>
      </c>
      <c r="U257" s="4">
        <f t="shared" si="28"/>
        <v>7.8</v>
      </c>
    </row>
    <row r="258" spans="6:21">
      <c r="F258" s="3">
        <v>42992</v>
      </c>
      <c r="G258" s="3" t="str">
        <f t="shared" ref="G258:G321" si="32">TEXT(F258,"mmmm")</f>
        <v>September</v>
      </c>
      <c r="H258" t="s">
        <v>11</v>
      </c>
      <c r="I258">
        <v>63.8</v>
      </c>
      <c r="J258">
        <v>0.71</v>
      </c>
      <c r="K258" t="str">
        <f t="shared" si="29"/>
        <v>Medium</v>
      </c>
      <c r="L258">
        <v>29</v>
      </c>
      <c r="M258" t="str">
        <f t="shared" si="30"/>
        <v>Medium</v>
      </c>
      <c r="N258" t="str">
        <f t="shared" ref="N258:N321" si="33">IF(L258&gt;60,"15",IF(L258&gt;35,"10",IF(L258&lt;36,"5")))</f>
        <v>5</v>
      </c>
      <c r="O258" s="4">
        <v>0.3</v>
      </c>
      <c r="P258">
        <v>26</v>
      </c>
      <c r="Q258" s="5">
        <v>8</v>
      </c>
      <c r="R258" s="6">
        <f t="shared" si="31"/>
        <v>7.8</v>
      </c>
      <c r="S258" t="str">
        <f t="shared" ref="S258:S321" si="34">IF(R258&gt;8,"10",IF(R258&lt;8,"0"))</f>
        <v>0</v>
      </c>
      <c r="T258" s="8">
        <f t="shared" ref="T258:T321" si="35">(N258+S258)</f>
        <v>5</v>
      </c>
      <c r="U258" s="4">
        <f t="shared" ref="U258:U321" si="36">R258</f>
        <v>7.8</v>
      </c>
    </row>
    <row r="259" spans="6:21">
      <c r="F259" s="3">
        <v>42993</v>
      </c>
      <c r="G259" s="3" t="str">
        <f t="shared" si="32"/>
        <v>September</v>
      </c>
      <c r="H259" t="s">
        <v>12</v>
      </c>
      <c r="I259">
        <v>63.4</v>
      </c>
      <c r="J259">
        <v>0.67</v>
      </c>
      <c r="K259" t="str">
        <f t="shared" ref="K259:K322" si="37">IF(J259&gt;1,"Heavy",IF(J259&gt;0,"Medium",IF(J259&lt;1,"None")))</f>
        <v>Medium</v>
      </c>
      <c r="L259">
        <v>41</v>
      </c>
      <c r="M259" t="str">
        <f t="shared" ref="M259:M322" si="38">IF(L259&gt;50,"High",IF(L259&gt;25,"Medium",IF(L259&lt;26,"Low")))</f>
        <v>Medium</v>
      </c>
      <c r="N259" t="str">
        <f t="shared" si="33"/>
        <v>10</v>
      </c>
      <c r="O259" s="4">
        <v>0.3</v>
      </c>
      <c r="P259">
        <v>28</v>
      </c>
      <c r="Q259" s="5">
        <v>8</v>
      </c>
      <c r="R259" s="6">
        <f t="shared" ref="R259:R322" si="39">(O259*P259)</f>
        <v>8.4</v>
      </c>
      <c r="S259" t="str">
        <f t="shared" si="34"/>
        <v>10</v>
      </c>
      <c r="T259" s="8">
        <f t="shared" si="35"/>
        <v>20</v>
      </c>
      <c r="U259" s="4">
        <f t="shared" si="36"/>
        <v>8.4</v>
      </c>
    </row>
    <row r="260" spans="6:21">
      <c r="F260" s="3">
        <v>42994</v>
      </c>
      <c r="G260" s="3" t="str">
        <f t="shared" si="32"/>
        <v>September</v>
      </c>
      <c r="H260" t="s">
        <v>13</v>
      </c>
      <c r="I260">
        <v>68.099999999999994</v>
      </c>
      <c r="J260">
        <v>0.69</v>
      </c>
      <c r="K260" t="str">
        <f t="shared" si="37"/>
        <v>Medium</v>
      </c>
      <c r="L260">
        <v>37</v>
      </c>
      <c r="M260" t="str">
        <f t="shared" si="38"/>
        <v>Medium</v>
      </c>
      <c r="N260" t="str">
        <f t="shared" si="33"/>
        <v>10</v>
      </c>
      <c r="O260" s="4">
        <v>0.3</v>
      </c>
      <c r="P260">
        <v>27</v>
      </c>
      <c r="Q260" s="5">
        <v>8</v>
      </c>
      <c r="R260" s="6">
        <f t="shared" si="39"/>
        <v>8.1</v>
      </c>
      <c r="S260" t="str">
        <f t="shared" si="34"/>
        <v>10</v>
      </c>
      <c r="T260" s="8">
        <f t="shared" si="35"/>
        <v>20</v>
      </c>
      <c r="U260" s="4">
        <f t="shared" si="36"/>
        <v>8.1</v>
      </c>
    </row>
    <row r="261" spans="6:21">
      <c r="F261" s="3">
        <v>42995</v>
      </c>
      <c r="G261" s="3" t="str">
        <f t="shared" si="32"/>
        <v>September</v>
      </c>
      <c r="H261" t="s">
        <v>7</v>
      </c>
      <c r="I261">
        <v>59.8</v>
      </c>
      <c r="J261">
        <v>0.71</v>
      </c>
      <c r="K261" t="str">
        <f t="shared" si="37"/>
        <v>Medium</v>
      </c>
      <c r="L261">
        <v>53</v>
      </c>
      <c r="M261" t="str">
        <f t="shared" si="38"/>
        <v>High</v>
      </c>
      <c r="N261" t="str">
        <f t="shared" si="33"/>
        <v>10</v>
      </c>
      <c r="O261" s="4">
        <v>0.3</v>
      </c>
      <c r="P261">
        <v>26</v>
      </c>
      <c r="Q261" s="5">
        <v>8</v>
      </c>
      <c r="R261" s="6">
        <f t="shared" si="39"/>
        <v>7.8</v>
      </c>
      <c r="S261" t="str">
        <f t="shared" si="34"/>
        <v>0</v>
      </c>
      <c r="T261" s="8">
        <f t="shared" si="35"/>
        <v>10</v>
      </c>
      <c r="U261" s="4">
        <f t="shared" si="36"/>
        <v>7.8</v>
      </c>
    </row>
    <row r="262" spans="6:21">
      <c r="F262" s="3">
        <v>42996</v>
      </c>
      <c r="G262" s="3" t="str">
        <f t="shared" si="32"/>
        <v>September</v>
      </c>
      <c r="H262" t="s">
        <v>8</v>
      </c>
      <c r="I262">
        <v>64.8</v>
      </c>
      <c r="J262">
        <v>0.71</v>
      </c>
      <c r="K262" t="str">
        <f t="shared" si="37"/>
        <v>Medium</v>
      </c>
      <c r="L262">
        <v>37</v>
      </c>
      <c r="M262" t="str">
        <f t="shared" si="38"/>
        <v>Medium</v>
      </c>
      <c r="N262" t="str">
        <f t="shared" si="33"/>
        <v>10</v>
      </c>
      <c r="O262" s="4">
        <v>0.3</v>
      </c>
      <c r="P262">
        <v>26</v>
      </c>
      <c r="Q262" s="5">
        <v>8</v>
      </c>
      <c r="R262" s="6">
        <f t="shared" si="39"/>
        <v>7.8</v>
      </c>
      <c r="S262" t="str">
        <f t="shared" si="34"/>
        <v>0</v>
      </c>
      <c r="T262" s="8">
        <f t="shared" si="35"/>
        <v>10</v>
      </c>
      <c r="U262" s="4">
        <f t="shared" si="36"/>
        <v>7.8</v>
      </c>
    </row>
    <row r="263" spans="6:21">
      <c r="F263" s="3">
        <v>42997</v>
      </c>
      <c r="G263" s="3" t="str">
        <f t="shared" si="32"/>
        <v>September</v>
      </c>
      <c r="H263" t="s">
        <v>9</v>
      </c>
      <c r="I263">
        <v>67.400000000000006</v>
      </c>
      <c r="J263">
        <v>0.67</v>
      </c>
      <c r="K263" t="str">
        <f t="shared" si="37"/>
        <v>Medium</v>
      </c>
      <c r="L263">
        <v>48</v>
      </c>
      <c r="M263" t="str">
        <f t="shared" si="38"/>
        <v>Medium</v>
      </c>
      <c r="N263" t="str">
        <f t="shared" si="33"/>
        <v>10</v>
      </c>
      <c r="O263" s="4">
        <v>0.3</v>
      </c>
      <c r="P263">
        <v>28</v>
      </c>
      <c r="Q263" s="5">
        <v>8</v>
      </c>
      <c r="R263" s="6">
        <f t="shared" si="39"/>
        <v>8.4</v>
      </c>
      <c r="S263" t="str">
        <f t="shared" si="34"/>
        <v>10</v>
      </c>
      <c r="T263" s="8">
        <f t="shared" si="35"/>
        <v>20</v>
      </c>
      <c r="U263" s="4">
        <f t="shared" si="36"/>
        <v>8.4</v>
      </c>
    </row>
    <row r="264" spans="6:21">
      <c r="F264" s="3">
        <v>42998</v>
      </c>
      <c r="G264" s="3" t="str">
        <f t="shared" si="32"/>
        <v>September</v>
      </c>
      <c r="H264" t="s">
        <v>10</v>
      </c>
      <c r="I264">
        <v>67.099999999999994</v>
      </c>
      <c r="J264">
        <v>0.69</v>
      </c>
      <c r="K264" t="str">
        <f t="shared" si="37"/>
        <v>Medium</v>
      </c>
      <c r="L264">
        <v>52</v>
      </c>
      <c r="M264" t="str">
        <f t="shared" si="38"/>
        <v>High</v>
      </c>
      <c r="N264" t="str">
        <f t="shared" si="33"/>
        <v>10</v>
      </c>
      <c r="O264" s="4">
        <v>0.3</v>
      </c>
      <c r="P264">
        <v>27</v>
      </c>
      <c r="Q264" s="5">
        <v>8</v>
      </c>
      <c r="R264" s="6">
        <f t="shared" si="39"/>
        <v>8.1</v>
      </c>
      <c r="S264" t="str">
        <f t="shared" si="34"/>
        <v>10</v>
      </c>
      <c r="T264" s="8">
        <f t="shared" si="35"/>
        <v>20</v>
      </c>
      <c r="U264" s="4">
        <f t="shared" si="36"/>
        <v>8.1</v>
      </c>
    </row>
    <row r="265" spans="6:21">
      <c r="F265" s="3">
        <v>42999</v>
      </c>
      <c r="G265" s="3" t="str">
        <f t="shared" si="32"/>
        <v>September</v>
      </c>
      <c r="H265" t="s">
        <v>11</v>
      </c>
      <c r="I265">
        <v>59.8</v>
      </c>
      <c r="J265">
        <v>0.71</v>
      </c>
      <c r="K265" t="str">
        <f t="shared" si="37"/>
        <v>Medium</v>
      </c>
      <c r="L265">
        <v>42</v>
      </c>
      <c r="M265" t="str">
        <f t="shared" si="38"/>
        <v>Medium</v>
      </c>
      <c r="N265" t="str">
        <f t="shared" si="33"/>
        <v>10</v>
      </c>
      <c r="O265" s="4">
        <v>0.3</v>
      </c>
      <c r="P265">
        <v>26</v>
      </c>
      <c r="Q265" s="5">
        <v>8</v>
      </c>
      <c r="R265" s="6">
        <f t="shared" si="39"/>
        <v>7.8</v>
      </c>
      <c r="S265" t="str">
        <f t="shared" si="34"/>
        <v>0</v>
      </c>
      <c r="T265" s="8">
        <f t="shared" si="35"/>
        <v>10</v>
      </c>
      <c r="U265" s="4">
        <f t="shared" si="36"/>
        <v>7.8</v>
      </c>
    </row>
    <row r="266" spans="6:21">
      <c r="F266" s="3">
        <v>43000</v>
      </c>
      <c r="G266" s="3" t="str">
        <f t="shared" si="32"/>
        <v>September</v>
      </c>
      <c r="H266" t="s">
        <v>12</v>
      </c>
      <c r="I266">
        <v>64.8</v>
      </c>
      <c r="J266">
        <v>0.74</v>
      </c>
      <c r="K266" t="str">
        <f t="shared" si="37"/>
        <v>Medium</v>
      </c>
      <c r="L266">
        <v>34</v>
      </c>
      <c r="M266" t="str">
        <f t="shared" si="38"/>
        <v>Medium</v>
      </c>
      <c r="N266" t="str">
        <f t="shared" si="33"/>
        <v>5</v>
      </c>
      <c r="O266" s="4">
        <v>0.3</v>
      </c>
      <c r="P266">
        <v>26</v>
      </c>
      <c r="Q266" s="5">
        <v>8</v>
      </c>
      <c r="R266" s="6">
        <f t="shared" si="39"/>
        <v>7.8</v>
      </c>
      <c r="S266" t="str">
        <f t="shared" si="34"/>
        <v>0</v>
      </c>
      <c r="T266" s="8">
        <f t="shared" si="35"/>
        <v>5</v>
      </c>
      <c r="U266" s="4">
        <f t="shared" si="36"/>
        <v>7.8</v>
      </c>
    </row>
    <row r="267" spans="6:21">
      <c r="F267" s="3">
        <v>43001</v>
      </c>
      <c r="G267" s="3" t="str">
        <f t="shared" si="32"/>
        <v>September</v>
      </c>
      <c r="H267" t="s">
        <v>13</v>
      </c>
      <c r="I267">
        <v>63.4</v>
      </c>
      <c r="J267">
        <v>0.71</v>
      </c>
      <c r="K267" t="str">
        <f t="shared" si="37"/>
        <v>Medium</v>
      </c>
      <c r="L267">
        <v>39</v>
      </c>
      <c r="M267" t="str">
        <f t="shared" si="38"/>
        <v>Medium</v>
      </c>
      <c r="N267" t="str">
        <f t="shared" si="33"/>
        <v>10</v>
      </c>
      <c r="O267" s="4">
        <v>0.3</v>
      </c>
      <c r="P267">
        <v>28</v>
      </c>
      <c r="Q267" s="5">
        <v>8</v>
      </c>
      <c r="R267" s="6">
        <f t="shared" si="39"/>
        <v>8.4</v>
      </c>
      <c r="S267" t="str">
        <f t="shared" si="34"/>
        <v>10</v>
      </c>
      <c r="T267" s="8">
        <f t="shared" si="35"/>
        <v>20</v>
      </c>
      <c r="U267" s="4">
        <f t="shared" si="36"/>
        <v>8.4</v>
      </c>
    </row>
    <row r="268" spans="6:21">
      <c r="F268" s="3">
        <v>43002</v>
      </c>
      <c r="G268" s="3" t="str">
        <f t="shared" si="32"/>
        <v>September</v>
      </c>
      <c r="H268" t="s">
        <v>7</v>
      </c>
      <c r="I268">
        <v>63.4</v>
      </c>
      <c r="J268">
        <v>0.71</v>
      </c>
      <c r="K268" t="str">
        <f t="shared" si="37"/>
        <v>Medium</v>
      </c>
      <c r="L268">
        <v>43</v>
      </c>
      <c r="M268" t="str">
        <f t="shared" si="38"/>
        <v>Medium</v>
      </c>
      <c r="N268" t="str">
        <f t="shared" si="33"/>
        <v>10</v>
      </c>
      <c r="O268" s="4">
        <v>0.3</v>
      </c>
      <c r="P268">
        <v>28</v>
      </c>
      <c r="Q268" s="5">
        <v>8</v>
      </c>
      <c r="R268" s="6">
        <f t="shared" si="39"/>
        <v>8.4</v>
      </c>
      <c r="S268" t="str">
        <f t="shared" si="34"/>
        <v>10</v>
      </c>
      <c r="T268" s="8">
        <f t="shared" si="35"/>
        <v>20</v>
      </c>
      <c r="U268" s="4">
        <f t="shared" si="36"/>
        <v>8.4</v>
      </c>
    </row>
    <row r="269" spans="6:21">
      <c r="F269" s="3">
        <v>43003</v>
      </c>
      <c r="G269" s="3" t="str">
        <f t="shared" si="32"/>
        <v>September</v>
      </c>
      <c r="H269" t="s">
        <v>8</v>
      </c>
      <c r="I269">
        <v>61.1</v>
      </c>
      <c r="J269">
        <v>0.71</v>
      </c>
      <c r="K269" t="str">
        <f t="shared" si="37"/>
        <v>Medium</v>
      </c>
      <c r="L269">
        <v>33</v>
      </c>
      <c r="M269" t="str">
        <f t="shared" si="38"/>
        <v>Medium</v>
      </c>
      <c r="N269" t="str">
        <f t="shared" si="33"/>
        <v>5</v>
      </c>
      <c r="O269" s="4">
        <v>0.3</v>
      </c>
      <c r="P269">
        <v>27</v>
      </c>
      <c r="Q269" s="5">
        <v>8</v>
      </c>
      <c r="R269" s="6">
        <f t="shared" si="39"/>
        <v>8.1</v>
      </c>
      <c r="S269" t="str">
        <f t="shared" si="34"/>
        <v>10</v>
      </c>
      <c r="T269" s="8">
        <f t="shared" si="35"/>
        <v>15</v>
      </c>
      <c r="U269" s="4">
        <f t="shared" si="36"/>
        <v>8.1</v>
      </c>
    </row>
    <row r="270" spans="6:21">
      <c r="F270" s="3">
        <v>43004</v>
      </c>
      <c r="G270" s="3" t="str">
        <f t="shared" si="32"/>
        <v>September</v>
      </c>
      <c r="H270" t="s">
        <v>9</v>
      </c>
      <c r="I270">
        <v>61.8</v>
      </c>
      <c r="J270">
        <v>0.77</v>
      </c>
      <c r="K270" t="str">
        <f t="shared" si="37"/>
        <v>Medium</v>
      </c>
      <c r="L270">
        <v>51</v>
      </c>
      <c r="M270" t="str">
        <f t="shared" si="38"/>
        <v>High</v>
      </c>
      <c r="N270" t="str">
        <f t="shared" si="33"/>
        <v>10</v>
      </c>
      <c r="O270" s="4">
        <v>0.3</v>
      </c>
      <c r="P270">
        <v>26</v>
      </c>
      <c r="Q270" s="5">
        <v>8</v>
      </c>
      <c r="R270" s="6">
        <f t="shared" si="39"/>
        <v>7.8</v>
      </c>
      <c r="S270" t="str">
        <f t="shared" si="34"/>
        <v>0</v>
      </c>
      <c r="T270" s="8">
        <f t="shared" si="35"/>
        <v>10</v>
      </c>
      <c r="U270" s="4">
        <f t="shared" si="36"/>
        <v>7.8</v>
      </c>
    </row>
    <row r="271" spans="6:21">
      <c r="F271" s="3">
        <v>43005</v>
      </c>
      <c r="G271" s="3" t="str">
        <f t="shared" si="32"/>
        <v>September</v>
      </c>
      <c r="H271" t="s">
        <v>10</v>
      </c>
      <c r="I271">
        <v>70.7</v>
      </c>
      <c r="J271">
        <v>0.67</v>
      </c>
      <c r="K271" t="str">
        <f t="shared" si="37"/>
        <v>Medium</v>
      </c>
      <c r="L271">
        <v>51</v>
      </c>
      <c r="M271" t="str">
        <f t="shared" si="38"/>
        <v>High</v>
      </c>
      <c r="N271" t="str">
        <f t="shared" si="33"/>
        <v>10</v>
      </c>
      <c r="O271" s="4">
        <v>0.3</v>
      </c>
      <c r="P271">
        <v>29</v>
      </c>
      <c r="Q271" s="5">
        <v>8</v>
      </c>
      <c r="R271" s="6">
        <f t="shared" si="39"/>
        <v>8.6999999999999993</v>
      </c>
      <c r="S271" t="str">
        <f t="shared" si="34"/>
        <v>10</v>
      </c>
      <c r="T271" s="8">
        <f t="shared" si="35"/>
        <v>20</v>
      </c>
      <c r="U271" s="4">
        <f t="shared" si="36"/>
        <v>8.6999999999999993</v>
      </c>
    </row>
    <row r="272" spans="6:21">
      <c r="F272" s="3">
        <v>43006</v>
      </c>
      <c r="G272" s="3" t="str">
        <f t="shared" si="32"/>
        <v>September</v>
      </c>
      <c r="H272" t="s">
        <v>11</v>
      </c>
      <c r="I272">
        <v>67.400000000000006</v>
      </c>
      <c r="J272">
        <v>0.69</v>
      </c>
      <c r="K272" t="str">
        <f t="shared" si="37"/>
        <v>Medium</v>
      </c>
      <c r="L272">
        <v>38</v>
      </c>
      <c r="M272" t="str">
        <f t="shared" si="38"/>
        <v>Medium</v>
      </c>
      <c r="N272" t="str">
        <f t="shared" si="33"/>
        <v>10</v>
      </c>
      <c r="O272" s="4">
        <v>0.3</v>
      </c>
      <c r="P272">
        <v>28</v>
      </c>
      <c r="Q272" s="5">
        <v>8</v>
      </c>
      <c r="R272" s="6">
        <f t="shared" si="39"/>
        <v>8.4</v>
      </c>
      <c r="S272" t="str">
        <f t="shared" si="34"/>
        <v>10</v>
      </c>
      <c r="T272" s="8">
        <f t="shared" si="35"/>
        <v>20</v>
      </c>
      <c r="U272" s="4">
        <f t="shared" si="36"/>
        <v>8.4</v>
      </c>
    </row>
    <row r="273" spans="6:21">
      <c r="F273" s="3">
        <v>43007</v>
      </c>
      <c r="G273" s="3" t="str">
        <f t="shared" si="32"/>
        <v>September</v>
      </c>
      <c r="H273" t="s">
        <v>12</v>
      </c>
      <c r="I273">
        <v>66.099999999999994</v>
      </c>
      <c r="J273">
        <v>0.71</v>
      </c>
      <c r="K273" t="str">
        <f t="shared" si="37"/>
        <v>Medium</v>
      </c>
      <c r="L273">
        <v>48</v>
      </c>
      <c r="M273" t="str">
        <f t="shared" si="38"/>
        <v>Medium</v>
      </c>
      <c r="N273" t="str">
        <f t="shared" si="33"/>
        <v>10</v>
      </c>
      <c r="O273" s="4">
        <v>0.3</v>
      </c>
      <c r="P273">
        <v>27</v>
      </c>
      <c r="Q273" s="5">
        <v>8</v>
      </c>
      <c r="R273" s="6">
        <f t="shared" si="39"/>
        <v>8.1</v>
      </c>
      <c r="S273" t="str">
        <f t="shared" si="34"/>
        <v>10</v>
      </c>
      <c r="T273" s="8">
        <f t="shared" si="35"/>
        <v>20</v>
      </c>
      <c r="U273" s="4">
        <f t="shared" si="36"/>
        <v>8.1</v>
      </c>
    </row>
    <row r="274" spans="6:21">
      <c r="F274" s="3">
        <v>43008</v>
      </c>
      <c r="G274" s="3" t="str">
        <f t="shared" si="32"/>
        <v>September</v>
      </c>
      <c r="H274" t="s">
        <v>13</v>
      </c>
      <c r="I274">
        <v>64.8</v>
      </c>
      <c r="J274">
        <v>0.74</v>
      </c>
      <c r="K274" t="str">
        <f t="shared" si="37"/>
        <v>Medium</v>
      </c>
      <c r="L274">
        <v>29</v>
      </c>
      <c r="M274" t="str">
        <f t="shared" si="38"/>
        <v>Medium</v>
      </c>
      <c r="N274" t="str">
        <f t="shared" si="33"/>
        <v>5</v>
      </c>
      <c r="O274" s="4">
        <v>0.3</v>
      </c>
      <c r="P274">
        <v>26</v>
      </c>
      <c r="Q274" s="5">
        <v>8</v>
      </c>
      <c r="R274" s="6">
        <f t="shared" si="39"/>
        <v>7.8</v>
      </c>
      <c r="S274" t="str">
        <f t="shared" si="34"/>
        <v>0</v>
      </c>
      <c r="T274" s="8">
        <f t="shared" si="35"/>
        <v>5</v>
      </c>
      <c r="U274" s="4">
        <f t="shared" si="36"/>
        <v>7.8</v>
      </c>
    </row>
    <row r="275" spans="6:21">
      <c r="F275" s="3">
        <v>43009</v>
      </c>
      <c r="G275" s="3" t="str">
        <f t="shared" si="32"/>
        <v>October</v>
      </c>
      <c r="H275" t="s">
        <v>7</v>
      </c>
      <c r="I275">
        <v>56.5</v>
      </c>
      <c r="J275">
        <v>0.8</v>
      </c>
      <c r="K275" t="str">
        <f t="shared" si="37"/>
        <v>Medium</v>
      </c>
      <c r="L275">
        <v>43</v>
      </c>
      <c r="M275" t="str">
        <f t="shared" si="38"/>
        <v>Medium</v>
      </c>
      <c r="N275" t="str">
        <f t="shared" si="33"/>
        <v>10</v>
      </c>
      <c r="O275" s="4">
        <v>0.3</v>
      </c>
      <c r="P275">
        <v>25</v>
      </c>
      <c r="Q275" s="5">
        <v>8</v>
      </c>
      <c r="R275" s="6">
        <f t="shared" si="39"/>
        <v>7.5</v>
      </c>
      <c r="S275" t="str">
        <f t="shared" si="34"/>
        <v>0</v>
      </c>
      <c r="T275" s="8">
        <f t="shared" si="35"/>
        <v>10</v>
      </c>
      <c r="U275" s="4">
        <f t="shared" si="36"/>
        <v>7.5</v>
      </c>
    </row>
    <row r="276" spans="6:21">
      <c r="F276" s="3">
        <v>43010</v>
      </c>
      <c r="G276" s="3" t="str">
        <f t="shared" si="32"/>
        <v>October</v>
      </c>
      <c r="H276" t="s">
        <v>8</v>
      </c>
      <c r="I276">
        <v>58.5</v>
      </c>
      <c r="J276">
        <v>0.74</v>
      </c>
      <c r="K276" t="str">
        <f t="shared" si="37"/>
        <v>Medium</v>
      </c>
      <c r="L276">
        <v>32</v>
      </c>
      <c r="M276" t="str">
        <f t="shared" si="38"/>
        <v>Medium</v>
      </c>
      <c r="N276" t="str">
        <f t="shared" si="33"/>
        <v>5</v>
      </c>
      <c r="O276" s="4">
        <v>0.3</v>
      </c>
      <c r="P276">
        <v>25</v>
      </c>
      <c r="Q276" s="5">
        <v>8</v>
      </c>
      <c r="R276" s="6">
        <f t="shared" si="39"/>
        <v>7.5</v>
      </c>
      <c r="S276" t="str">
        <f t="shared" si="34"/>
        <v>0</v>
      </c>
      <c r="T276" s="8">
        <f t="shared" si="35"/>
        <v>5</v>
      </c>
      <c r="U276" s="4">
        <f t="shared" si="36"/>
        <v>7.5</v>
      </c>
    </row>
    <row r="277" spans="6:21">
      <c r="F277" s="3">
        <v>43011</v>
      </c>
      <c r="G277" s="3" t="str">
        <f t="shared" si="32"/>
        <v>October</v>
      </c>
      <c r="H277" t="s">
        <v>9</v>
      </c>
      <c r="I277">
        <v>59.2</v>
      </c>
      <c r="J277">
        <v>0.8</v>
      </c>
      <c r="K277" t="str">
        <f t="shared" si="37"/>
        <v>Medium</v>
      </c>
      <c r="L277">
        <v>34</v>
      </c>
      <c r="M277" t="str">
        <f t="shared" si="38"/>
        <v>Medium</v>
      </c>
      <c r="N277" t="str">
        <f t="shared" si="33"/>
        <v>5</v>
      </c>
      <c r="O277" s="4">
        <v>0.3</v>
      </c>
      <c r="P277">
        <v>24</v>
      </c>
      <c r="Q277" s="5">
        <v>8</v>
      </c>
      <c r="R277" s="6">
        <f t="shared" si="39"/>
        <v>7.1999999999999993</v>
      </c>
      <c r="S277" t="str">
        <f t="shared" si="34"/>
        <v>0</v>
      </c>
      <c r="T277" s="8">
        <f t="shared" si="35"/>
        <v>5</v>
      </c>
      <c r="U277" s="4">
        <f t="shared" si="36"/>
        <v>7.1999999999999993</v>
      </c>
    </row>
    <row r="278" spans="6:21">
      <c r="F278" s="3">
        <v>43012</v>
      </c>
      <c r="G278" s="3" t="str">
        <f t="shared" si="32"/>
        <v>October</v>
      </c>
      <c r="H278" t="s">
        <v>10</v>
      </c>
      <c r="I278">
        <v>61.2</v>
      </c>
      <c r="J278">
        <v>0.77</v>
      </c>
      <c r="K278" t="str">
        <f t="shared" si="37"/>
        <v>Medium</v>
      </c>
      <c r="L278">
        <v>33</v>
      </c>
      <c r="M278" t="str">
        <f t="shared" si="38"/>
        <v>Medium</v>
      </c>
      <c r="N278" t="str">
        <f t="shared" si="33"/>
        <v>5</v>
      </c>
      <c r="O278" s="4">
        <v>0.3</v>
      </c>
      <c r="P278">
        <v>24</v>
      </c>
      <c r="Q278" s="5">
        <v>8</v>
      </c>
      <c r="R278" s="6">
        <f t="shared" si="39"/>
        <v>7.1999999999999993</v>
      </c>
      <c r="S278" t="str">
        <f t="shared" si="34"/>
        <v>0</v>
      </c>
      <c r="T278" s="8">
        <f t="shared" si="35"/>
        <v>5</v>
      </c>
      <c r="U278" s="4">
        <f t="shared" si="36"/>
        <v>7.1999999999999993</v>
      </c>
    </row>
    <row r="279" spans="6:21">
      <c r="F279" s="3">
        <v>43013</v>
      </c>
      <c r="G279" s="3" t="str">
        <f t="shared" si="32"/>
        <v>October</v>
      </c>
      <c r="H279" t="s">
        <v>11</v>
      </c>
      <c r="I279">
        <v>60.5</v>
      </c>
      <c r="J279">
        <v>0.8</v>
      </c>
      <c r="K279" t="str">
        <f t="shared" si="37"/>
        <v>Medium</v>
      </c>
      <c r="L279">
        <v>33</v>
      </c>
      <c r="M279" t="str">
        <f t="shared" si="38"/>
        <v>Medium</v>
      </c>
      <c r="N279" t="str">
        <f t="shared" si="33"/>
        <v>5</v>
      </c>
      <c r="O279" s="4">
        <v>0.3</v>
      </c>
      <c r="P279">
        <v>25</v>
      </c>
      <c r="Q279" s="5">
        <v>8</v>
      </c>
      <c r="R279" s="6">
        <f t="shared" si="39"/>
        <v>7.5</v>
      </c>
      <c r="S279" t="str">
        <f t="shared" si="34"/>
        <v>0</v>
      </c>
      <c r="T279" s="8">
        <f t="shared" si="35"/>
        <v>5</v>
      </c>
      <c r="U279" s="4">
        <f t="shared" si="36"/>
        <v>7.5</v>
      </c>
    </row>
    <row r="280" spans="6:21">
      <c r="F280" s="3">
        <v>43014</v>
      </c>
      <c r="G280" s="3" t="str">
        <f t="shared" si="32"/>
        <v>October</v>
      </c>
      <c r="H280" t="s">
        <v>12</v>
      </c>
      <c r="I280">
        <v>62.5</v>
      </c>
      <c r="J280">
        <v>0.74</v>
      </c>
      <c r="K280" t="str">
        <f t="shared" si="37"/>
        <v>Medium</v>
      </c>
      <c r="L280">
        <v>42</v>
      </c>
      <c r="M280" t="str">
        <f t="shared" si="38"/>
        <v>Medium</v>
      </c>
      <c r="N280" t="str">
        <f t="shared" si="33"/>
        <v>10</v>
      </c>
      <c r="O280" s="4">
        <v>0.3</v>
      </c>
      <c r="P280">
        <v>25</v>
      </c>
      <c r="Q280" s="5">
        <v>8</v>
      </c>
      <c r="R280" s="6">
        <f t="shared" si="39"/>
        <v>7.5</v>
      </c>
      <c r="S280" t="str">
        <f t="shared" si="34"/>
        <v>0</v>
      </c>
      <c r="T280" s="8">
        <f t="shared" si="35"/>
        <v>10</v>
      </c>
      <c r="U280" s="4">
        <f t="shared" si="36"/>
        <v>7.5</v>
      </c>
    </row>
    <row r="281" spans="6:21">
      <c r="F281" s="3">
        <v>43015</v>
      </c>
      <c r="G281" s="3" t="str">
        <f t="shared" si="32"/>
        <v>October</v>
      </c>
      <c r="H281" t="s">
        <v>13</v>
      </c>
      <c r="I281">
        <v>63.5</v>
      </c>
      <c r="J281">
        <v>0.8</v>
      </c>
      <c r="K281" t="str">
        <f t="shared" si="37"/>
        <v>Medium</v>
      </c>
      <c r="L281">
        <v>31</v>
      </c>
      <c r="M281" t="str">
        <f t="shared" si="38"/>
        <v>Medium</v>
      </c>
      <c r="N281" t="str">
        <f t="shared" si="33"/>
        <v>5</v>
      </c>
      <c r="O281" s="4">
        <v>0.3</v>
      </c>
      <c r="P281">
        <v>25</v>
      </c>
      <c r="Q281" s="5">
        <v>8</v>
      </c>
      <c r="R281" s="6">
        <f t="shared" si="39"/>
        <v>7.5</v>
      </c>
      <c r="S281" t="str">
        <f t="shared" si="34"/>
        <v>0</v>
      </c>
      <c r="T281" s="8">
        <f t="shared" si="35"/>
        <v>5</v>
      </c>
      <c r="U281" s="4">
        <f t="shared" si="36"/>
        <v>7.5</v>
      </c>
    </row>
    <row r="282" spans="6:21">
      <c r="F282" s="3">
        <v>43016</v>
      </c>
      <c r="G282" s="3" t="str">
        <f t="shared" si="32"/>
        <v>October</v>
      </c>
      <c r="H282" t="s">
        <v>7</v>
      </c>
      <c r="I282">
        <v>60.2</v>
      </c>
      <c r="J282">
        <v>0.8</v>
      </c>
      <c r="K282" t="str">
        <f t="shared" si="37"/>
        <v>Medium</v>
      </c>
      <c r="L282">
        <v>47</v>
      </c>
      <c r="M282" t="str">
        <f t="shared" si="38"/>
        <v>Medium</v>
      </c>
      <c r="N282" t="str">
        <f t="shared" si="33"/>
        <v>10</v>
      </c>
      <c r="O282" s="4">
        <v>0.3</v>
      </c>
      <c r="P282">
        <v>24</v>
      </c>
      <c r="Q282" s="5">
        <v>8</v>
      </c>
      <c r="R282" s="6">
        <f t="shared" si="39"/>
        <v>7.1999999999999993</v>
      </c>
      <c r="S282" t="str">
        <f t="shared" si="34"/>
        <v>0</v>
      </c>
      <c r="T282" s="8">
        <f t="shared" si="35"/>
        <v>10</v>
      </c>
      <c r="U282" s="4">
        <f t="shared" si="36"/>
        <v>7.1999999999999993</v>
      </c>
    </row>
    <row r="283" spans="6:21">
      <c r="F283" s="3">
        <v>43017</v>
      </c>
      <c r="G283" s="3" t="str">
        <f t="shared" si="32"/>
        <v>October</v>
      </c>
      <c r="H283" t="s">
        <v>8</v>
      </c>
      <c r="I283">
        <v>63.5</v>
      </c>
      <c r="J283">
        <v>0.74</v>
      </c>
      <c r="K283" t="str">
        <f t="shared" si="37"/>
        <v>Medium</v>
      </c>
      <c r="L283">
        <v>47</v>
      </c>
      <c r="M283" t="str">
        <f t="shared" si="38"/>
        <v>Medium</v>
      </c>
      <c r="N283" t="str">
        <f t="shared" si="33"/>
        <v>10</v>
      </c>
      <c r="O283" s="4">
        <v>0.3</v>
      </c>
      <c r="P283">
        <v>25</v>
      </c>
      <c r="Q283" s="5">
        <v>8</v>
      </c>
      <c r="R283" s="6">
        <f t="shared" si="39"/>
        <v>7.5</v>
      </c>
      <c r="S283" t="str">
        <f t="shared" si="34"/>
        <v>0</v>
      </c>
      <c r="T283" s="8">
        <f t="shared" si="35"/>
        <v>10</v>
      </c>
      <c r="U283" s="4">
        <f t="shared" si="36"/>
        <v>7.5</v>
      </c>
    </row>
    <row r="284" spans="6:21">
      <c r="F284" s="3">
        <v>43018</v>
      </c>
      <c r="G284" s="3" t="str">
        <f t="shared" si="32"/>
        <v>October</v>
      </c>
      <c r="H284" t="s">
        <v>9</v>
      </c>
      <c r="I284">
        <v>58.5</v>
      </c>
      <c r="J284">
        <v>0.74</v>
      </c>
      <c r="K284" t="str">
        <f t="shared" si="37"/>
        <v>Medium</v>
      </c>
      <c r="L284">
        <v>51</v>
      </c>
      <c r="M284" t="str">
        <f t="shared" si="38"/>
        <v>High</v>
      </c>
      <c r="N284" t="str">
        <f t="shared" si="33"/>
        <v>10</v>
      </c>
      <c r="O284" s="4">
        <v>0.3</v>
      </c>
      <c r="P284">
        <v>25</v>
      </c>
      <c r="Q284" s="5">
        <v>8</v>
      </c>
      <c r="R284" s="6">
        <f t="shared" si="39"/>
        <v>7.5</v>
      </c>
      <c r="S284" t="str">
        <f t="shared" si="34"/>
        <v>0</v>
      </c>
      <c r="T284" s="8">
        <f t="shared" si="35"/>
        <v>10</v>
      </c>
      <c r="U284" s="4">
        <f t="shared" si="36"/>
        <v>7.5</v>
      </c>
    </row>
    <row r="285" spans="6:21">
      <c r="F285" s="3">
        <v>43019</v>
      </c>
      <c r="G285" s="3" t="str">
        <f t="shared" si="32"/>
        <v>October</v>
      </c>
      <c r="H285" t="s">
        <v>10</v>
      </c>
      <c r="I285">
        <v>61.5</v>
      </c>
      <c r="J285">
        <v>0.77</v>
      </c>
      <c r="K285" t="str">
        <f t="shared" si="37"/>
        <v>Medium</v>
      </c>
      <c r="L285">
        <v>47</v>
      </c>
      <c r="M285" t="str">
        <f t="shared" si="38"/>
        <v>Medium</v>
      </c>
      <c r="N285" t="str">
        <f t="shared" si="33"/>
        <v>10</v>
      </c>
      <c r="O285" s="4">
        <v>0.3</v>
      </c>
      <c r="P285">
        <v>25</v>
      </c>
      <c r="Q285" s="5">
        <v>8</v>
      </c>
      <c r="R285" s="6">
        <f t="shared" si="39"/>
        <v>7.5</v>
      </c>
      <c r="S285" t="str">
        <f t="shared" si="34"/>
        <v>0</v>
      </c>
      <c r="T285" s="8">
        <f t="shared" si="35"/>
        <v>10</v>
      </c>
      <c r="U285" s="4">
        <f t="shared" si="36"/>
        <v>7.5</v>
      </c>
    </row>
    <row r="286" spans="6:21">
      <c r="F286" s="3">
        <v>43020</v>
      </c>
      <c r="G286" s="3" t="str">
        <f t="shared" si="32"/>
        <v>October</v>
      </c>
      <c r="H286" t="s">
        <v>11</v>
      </c>
      <c r="I286">
        <v>58.2</v>
      </c>
      <c r="J286">
        <v>0.77</v>
      </c>
      <c r="K286" t="str">
        <f t="shared" si="37"/>
        <v>Medium</v>
      </c>
      <c r="L286">
        <v>39</v>
      </c>
      <c r="M286" t="str">
        <f t="shared" si="38"/>
        <v>Medium</v>
      </c>
      <c r="N286" t="str">
        <f t="shared" si="33"/>
        <v>10</v>
      </c>
      <c r="O286" s="4">
        <v>0.3</v>
      </c>
      <c r="P286">
        <v>24</v>
      </c>
      <c r="Q286" s="5">
        <v>8</v>
      </c>
      <c r="R286" s="6">
        <f t="shared" si="39"/>
        <v>7.1999999999999993</v>
      </c>
      <c r="S286" t="str">
        <f t="shared" si="34"/>
        <v>0</v>
      </c>
      <c r="T286" s="8">
        <f t="shared" si="35"/>
        <v>10</v>
      </c>
      <c r="U286" s="4">
        <f t="shared" si="36"/>
        <v>7.1999999999999993</v>
      </c>
    </row>
    <row r="287" spans="6:21">
      <c r="F287" s="3">
        <v>43021</v>
      </c>
      <c r="G287" s="3" t="str">
        <f t="shared" si="32"/>
        <v>October</v>
      </c>
      <c r="H287" t="s">
        <v>12</v>
      </c>
      <c r="I287">
        <v>61.5</v>
      </c>
      <c r="J287">
        <v>0.8</v>
      </c>
      <c r="K287" t="str">
        <f t="shared" si="37"/>
        <v>Medium</v>
      </c>
      <c r="L287">
        <v>28</v>
      </c>
      <c r="M287" t="str">
        <f t="shared" si="38"/>
        <v>Medium</v>
      </c>
      <c r="N287" t="str">
        <f t="shared" si="33"/>
        <v>5</v>
      </c>
      <c r="O287" s="4">
        <v>0.3</v>
      </c>
      <c r="P287">
        <v>25</v>
      </c>
      <c r="Q287" s="5">
        <v>8</v>
      </c>
      <c r="R287" s="6">
        <f t="shared" si="39"/>
        <v>7.5</v>
      </c>
      <c r="S287" t="str">
        <f t="shared" si="34"/>
        <v>0</v>
      </c>
      <c r="T287" s="8">
        <f t="shared" si="35"/>
        <v>5</v>
      </c>
      <c r="U287" s="4">
        <f t="shared" si="36"/>
        <v>7.5</v>
      </c>
    </row>
    <row r="288" spans="6:21">
      <c r="F288" s="3">
        <v>43022</v>
      </c>
      <c r="G288" s="3" t="str">
        <f t="shared" si="32"/>
        <v>October</v>
      </c>
      <c r="H288" t="s">
        <v>13</v>
      </c>
      <c r="I288">
        <v>59.5</v>
      </c>
      <c r="J288">
        <v>0.74</v>
      </c>
      <c r="K288" t="str">
        <f t="shared" si="37"/>
        <v>Medium</v>
      </c>
      <c r="L288">
        <v>28</v>
      </c>
      <c r="M288" t="str">
        <f t="shared" si="38"/>
        <v>Medium</v>
      </c>
      <c r="N288" t="str">
        <f t="shared" si="33"/>
        <v>5</v>
      </c>
      <c r="O288" s="4">
        <v>0.3</v>
      </c>
      <c r="P288">
        <v>25</v>
      </c>
      <c r="Q288" s="5">
        <v>8</v>
      </c>
      <c r="R288" s="6">
        <f t="shared" si="39"/>
        <v>7.5</v>
      </c>
      <c r="S288" t="str">
        <f t="shared" si="34"/>
        <v>0</v>
      </c>
      <c r="T288" s="8">
        <f t="shared" si="35"/>
        <v>5</v>
      </c>
      <c r="U288" s="4">
        <f t="shared" si="36"/>
        <v>7.5</v>
      </c>
    </row>
    <row r="289" spans="6:21">
      <c r="F289" s="3">
        <v>43023</v>
      </c>
      <c r="G289" s="3" t="str">
        <f t="shared" si="32"/>
        <v>October</v>
      </c>
      <c r="H289" t="s">
        <v>7</v>
      </c>
      <c r="I289">
        <v>61.5</v>
      </c>
      <c r="J289">
        <v>0.74</v>
      </c>
      <c r="K289" t="str">
        <f t="shared" si="37"/>
        <v>Medium</v>
      </c>
      <c r="L289">
        <v>36</v>
      </c>
      <c r="M289" t="str">
        <f t="shared" si="38"/>
        <v>Medium</v>
      </c>
      <c r="N289" t="str">
        <f t="shared" si="33"/>
        <v>10</v>
      </c>
      <c r="O289" s="4">
        <v>0.3</v>
      </c>
      <c r="P289">
        <v>25</v>
      </c>
      <c r="Q289" s="5">
        <v>8</v>
      </c>
      <c r="R289" s="6">
        <f t="shared" si="39"/>
        <v>7.5</v>
      </c>
      <c r="S289" t="str">
        <f t="shared" si="34"/>
        <v>0</v>
      </c>
      <c r="T289" s="8">
        <f t="shared" si="35"/>
        <v>10</v>
      </c>
      <c r="U289" s="4">
        <f t="shared" si="36"/>
        <v>7.5</v>
      </c>
    </row>
    <row r="290" spans="6:21">
      <c r="F290" s="3">
        <v>43024</v>
      </c>
      <c r="G290" s="3" t="str">
        <f t="shared" si="32"/>
        <v>October</v>
      </c>
      <c r="H290" t="s">
        <v>8</v>
      </c>
      <c r="I290">
        <v>58.2</v>
      </c>
      <c r="J290">
        <v>0.8</v>
      </c>
      <c r="K290" t="str">
        <f t="shared" si="37"/>
        <v>Medium</v>
      </c>
      <c r="L290">
        <v>28</v>
      </c>
      <c r="M290" t="str">
        <f t="shared" si="38"/>
        <v>Medium</v>
      </c>
      <c r="N290" t="str">
        <f t="shared" si="33"/>
        <v>5</v>
      </c>
      <c r="O290" s="4">
        <v>0.3</v>
      </c>
      <c r="P290">
        <v>24</v>
      </c>
      <c r="Q290" s="5">
        <v>8</v>
      </c>
      <c r="R290" s="6">
        <f t="shared" si="39"/>
        <v>7.1999999999999993</v>
      </c>
      <c r="S290" t="str">
        <f t="shared" si="34"/>
        <v>0</v>
      </c>
      <c r="T290" s="8">
        <f t="shared" si="35"/>
        <v>5</v>
      </c>
      <c r="U290" s="4">
        <f t="shared" si="36"/>
        <v>7.1999999999999993</v>
      </c>
    </row>
    <row r="291" spans="6:21">
      <c r="F291" s="3">
        <v>43025</v>
      </c>
      <c r="G291" s="3" t="str">
        <f t="shared" si="32"/>
        <v>October</v>
      </c>
      <c r="H291" t="s">
        <v>9</v>
      </c>
      <c r="I291">
        <v>58.5</v>
      </c>
      <c r="J291">
        <v>0.77</v>
      </c>
      <c r="K291" t="str">
        <f t="shared" si="37"/>
        <v>Medium</v>
      </c>
      <c r="L291">
        <v>46</v>
      </c>
      <c r="M291" t="str">
        <f t="shared" si="38"/>
        <v>Medium</v>
      </c>
      <c r="N291" t="str">
        <f t="shared" si="33"/>
        <v>10</v>
      </c>
      <c r="O291" s="4">
        <v>0.3</v>
      </c>
      <c r="P291">
        <v>25</v>
      </c>
      <c r="Q291" s="5">
        <v>8</v>
      </c>
      <c r="R291" s="6">
        <f t="shared" si="39"/>
        <v>7.5</v>
      </c>
      <c r="S291" t="str">
        <f t="shared" si="34"/>
        <v>0</v>
      </c>
      <c r="T291" s="8">
        <f t="shared" si="35"/>
        <v>10</v>
      </c>
      <c r="U291" s="4">
        <f t="shared" si="36"/>
        <v>7.5</v>
      </c>
    </row>
    <row r="292" spans="6:21">
      <c r="F292" s="3">
        <v>43026</v>
      </c>
      <c r="G292" s="3" t="str">
        <f t="shared" si="32"/>
        <v>October</v>
      </c>
      <c r="H292" t="s">
        <v>10</v>
      </c>
      <c r="I292">
        <v>62.5</v>
      </c>
      <c r="J292">
        <v>0.77</v>
      </c>
      <c r="K292" t="str">
        <f t="shared" si="37"/>
        <v>Medium</v>
      </c>
      <c r="L292">
        <v>33</v>
      </c>
      <c r="M292" t="str">
        <f t="shared" si="38"/>
        <v>Medium</v>
      </c>
      <c r="N292" t="str">
        <f t="shared" si="33"/>
        <v>5</v>
      </c>
      <c r="O292" s="4">
        <v>0.3</v>
      </c>
      <c r="P292">
        <v>25</v>
      </c>
      <c r="Q292" s="5">
        <v>8</v>
      </c>
      <c r="R292" s="6">
        <f t="shared" si="39"/>
        <v>7.5</v>
      </c>
      <c r="S292" t="str">
        <f t="shared" si="34"/>
        <v>0</v>
      </c>
      <c r="T292" s="8">
        <f t="shared" si="35"/>
        <v>5</v>
      </c>
      <c r="U292" s="4">
        <f t="shared" si="36"/>
        <v>7.5</v>
      </c>
    </row>
    <row r="293" spans="6:21">
      <c r="F293" s="3">
        <v>43027</v>
      </c>
      <c r="G293" s="3" t="str">
        <f t="shared" si="32"/>
        <v>October</v>
      </c>
      <c r="H293" t="s">
        <v>11</v>
      </c>
      <c r="I293">
        <v>60.5</v>
      </c>
      <c r="J293">
        <v>0.8</v>
      </c>
      <c r="K293" t="str">
        <f t="shared" si="37"/>
        <v>Medium</v>
      </c>
      <c r="L293">
        <v>41</v>
      </c>
      <c r="M293" t="str">
        <f t="shared" si="38"/>
        <v>Medium</v>
      </c>
      <c r="N293" t="str">
        <f t="shared" si="33"/>
        <v>10</v>
      </c>
      <c r="O293" s="4">
        <v>0.3</v>
      </c>
      <c r="P293">
        <v>25</v>
      </c>
      <c r="Q293" s="5">
        <v>8</v>
      </c>
      <c r="R293" s="6">
        <f t="shared" si="39"/>
        <v>7.5</v>
      </c>
      <c r="S293" t="str">
        <f t="shared" si="34"/>
        <v>0</v>
      </c>
      <c r="T293" s="8">
        <f t="shared" si="35"/>
        <v>10</v>
      </c>
      <c r="U293" s="4">
        <f t="shared" si="36"/>
        <v>7.5</v>
      </c>
    </row>
    <row r="294" spans="6:21">
      <c r="F294" s="3">
        <v>43028</v>
      </c>
      <c r="G294" s="3" t="str">
        <f t="shared" si="32"/>
        <v>October</v>
      </c>
      <c r="H294" t="s">
        <v>12</v>
      </c>
      <c r="I294">
        <v>60.2</v>
      </c>
      <c r="J294">
        <v>0.8</v>
      </c>
      <c r="K294" t="str">
        <f t="shared" si="37"/>
        <v>Medium</v>
      </c>
      <c r="L294">
        <v>50</v>
      </c>
      <c r="M294" t="str">
        <f t="shared" si="38"/>
        <v>Medium</v>
      </c>
      <c r="N294" t="str">
        <f t="shared" si="33"/>
        <v>10</v>
      </c>
      <c r="O294" s="4">
        <v>0.3</v>
      </c>
      <c r="P294">
        <v>24</v>
      </c>
      <c r="Q294" s="5">
        <v>8</v>
      </c>
      <c r="R294" s="6">
        <f t="shared" si="39"/>
        <v>7.1999999999999993</v>
      </c>
      <c r="S294" t="str">
        <f t="shared" si="34"/>
        <v>0</v>
      </c>
      <c r="T294" s="8">
        <f t="shared" si="35"/>
        <v>10</v>
      </c>
      <c r="U294" s="4">
        <f t="shared" si="36"/>
        <v>7.1999999999999993</v>
      </c>
    </row>
    <row r="295" spans="6:21">
      <c r="F295" s="3">
        <v>43029</v>
      </c>
      <c r="G295" s="3" t="str">
        <f t="shared" si="32"/>
        <v>October</v>
      </c>
      <c r="H295" t="s">
        <v>13</v>
      </c>
      <c r="I295">
        <v>56.2</v>
      </c>
      <c r="J295">
        <v>0.83</v>
      </c>
      <c r="K295" t="str">
        <f t="shared" si="37"/>
        <v>Medium</v>
      </c>
      <c r="L295">
        <v>28</v>
      </c>
      <c r="M295" t="str">
        <f t="shared" si="38"/>
        <v>Medium</v>
      </c>
      <c r="N295" t="str">
        <f t="shared" si="33"/>
        <v>5</v>
      </c>
      <c r="O295" s="4">
        <v>0.3</v>
      </c>
      <c r="P295">
        <v>24</v>
      </c>
      <c r="Q295" s="5">
        <v>8</v>
      </c>
      <c r="R295" s="6">
        <f t="shared" si="39"/>
        <v>7.1999999999999993</v>
      </c>
      <c r="S295" t="str">
        <f t="shared" si="34"/>
        <v>0</v>
      </c>
      <c r="T295" s="8">
        <f t="shared" si="35"/>
        <v>5</v>
      </c>
      <c r="U295" s="4">
        <f t="shared" si="36"/>
        <v>7.1999999999999993</v>
      </c>
    </row>
    <row r="296" spans="6:21">
      <c r="F296" s="3">
        <v>43030</v>
      </c>
      <c r="G296" s="3" t="str">
        <f t="shared" si="32"/>
        <v>October</v>
      </c>
      <c r="H296" t="s">
        <v>7</v>
      </c>
      <c r="I296">
        <v>57.5</v>
      </c>
      <c r="J296">
        <v>0.77</v>
      </c>
      <c r="K296" t="str">
        <f t="shared" si="37"/>
        <v>Medium</v>
      </c>
      <c r="L296">
        <v>35</v>
      </c>
      <c r="M296" t="str">
        <f t="shared" si="38"/>
        <v>Medium</v>
      </c>
      <c r="N296" t="str">
        <f t="shared" si="33"/>
        <v>5</v>
      </c>
      <c r="O296" s="4">
        <v>0.3</v>
      </c>
      <c r="P296">
        <v>25</v>
      </c>
      <c r="Q296" s="5">
        <v>8</v>
      </c>
      <c r="R296" s="6">
        <f t="shared" si="39"/>
        <v>7.5</v>
      </c>
      <c r="S296" t="str">
        <f t="shared" si="34"/>
        <v>0</v>
      </c>
      <c r="T296" s="8">
        <f t="shared" si="35"/>
        <v>5</v>
      </c>
      <c r="U296" s="4">
        <f t="shared" si="36"/>
        <v>7.5</v>
      </c>
    </row>
    <row r="297" spans="6:21">
      <c r="F297" s="3">
        <v>43031</v>
      </c>
      <c r="G297" s="3" t="str">
        <f t="shared" si="32"/>
        <v>October</v>
      </c>
      <c r="H297" t="s">
        <v>8</v>
      </c>
      <c r="I297">
        <v>58.5</v>
      </c>
      <c r="J297">
        <v>0.8</v>
      </c>
      <c r="K297" t="str">
        <f t="shared" si="37"/>
        <v>Medium</v>
      </c>
      <c r="L297">
        <v>50</v>
      </c>
      <c r="M297" t="str">
        <f t="shared" si="38"/>
        <v>Medium</v>
      </c>
      <c r="N297" t="str">
        <f t="shared" si="33"/>
        <v>10</v>
      </c>
      <c r="O297" s="4">
        <v>0.3</v>
      </c>
      <c r="P297">
        <v>25</v>
      </c>
      <c r="Q297" s="5">
        <v>8</v>
      </c>
      <c r="R297" s="6">
        <f t="shared" si="39"/>
        <v>7.5</v>
      </c>
      <c r="S297" t="str">
        <f t="shared" si="34"/>
        <v>0</v>
      </c>
      <c r="T297" s="8">
        <f t="shared" si="35"/>
        <v>10</v>
      </c>
      <c r="U297" s="4">
        <f t="shared" si="36"/>
        <v>7.5</v>
      </c>
    </row>
    <row r="298" spans="6:21">
      <c r="F298" s="3">
        <v>43032</v>
      </c>
      <c r="G298" s="3" t="str">
        <f t="shared" si="32"/>
        <v>October</v>
      </c>
      <c r="H298" t="s">
        <v>9</v>
      </c>
      <c r="I298">
        <v>61.5</v>
      </c>
      <c r="J298">
        <v>0.74</v>
      </c>
      <c r="K298" t="str">
        <f t="shared" si="37"/>
        <v>Medium</v>
      </c>
      <c r="L298">
        <v>48</v>
      </c>
      <c r="M298" t="str">
        <f t="shared" si="38"/>
        <v>Medium</v>
      </c>
      <c r="N298" t="str">
        <f t="shared" si="33"/>
        <v>10</v>
      </c>
      <c r="O298" s="4">
        <v>0.3</v>
      </c>
      <c r="P298">
        <v>25</v>
      </c>
      <c r="Q298" s="5">
        <v>8</v>
      </c>
      <c r="R298" s="6">
        <f t="shared" si="39"/>
        <v>7.5</v>
      </c>
      <c r="S298" t="str">
        <f t="shared" si="34"/>
        <v>0</v>
      </c>
      <c r="T298" s="8">
        <f t="shared" si="35"/>
        <v>10</v>
      </c>
      <c r="U298" s="4">
        <f t="shared" si="36"/>
        <v>7.5</v>
      </c>
    </row>
    <row r="299" spans="6:21">
      <c r="F299" s="3">
        <v>43033</v>
      </c>
      <c r="G299" s="3" t="str">
        <f t="shared" si="32"/>
        <v>October</v>
      </c>
      <c r="H299" t="s">
        <v>10</v>
      </c>
      <c r="I299">
        <v>61.2</v>
      </c>
      <c r="J299">
        <v>0.8</v>
      </c>
      <c r="K299" t="str">
        <f t="shared" si="37"/>
        <v>Medium</v>
      </c>
      <c r="L299">
        <v>44</v>
      </c>
      <c r="M299" t="str">
        <f t="shared" si="38"/>
        <v>Medium</v>
      </c>
      <c r="N299" t="str">
        <f t="shared" si="33"/>
        <v>10</v>
      </c>
      <c r="O299" s="4">
        <v>0.3</v>
      </c>
      <c r="P299">
        <v>24</v>
      </c>
      <c r="Q299" s="5">
        <v>8</v>
      </c>
      <c r="R299" s="6">
        <f t="shared" si="39"/>
        <v>7.1999999999999993</v>
      </c>
      <c r="S299" t="str">
        <f t="shared" si="34"/>
        <v>0</v>
      </c>
      <c r="T299" s="8">
        <f t="shared" si="35"/>
        <v>10</v>
      </c>
      <c r="U299" s="4">
        <f t="shared" si="36"/>
        <v>7.1999999999999993</v>
      </c>
    </row>
    <row r="300" spans="6:21">
      <c r="F300" s="3">
        <v>43034</v>
      </c>
      <c r="G300" s="3" t="str">
        <f t="shared" si="32"/>
        <v>October</v>
      </c>
      <c r="H300" t="s">
        <v>11</v>
      </c>
      <c r="I300">
        <v>54.2</v>
      </c>
      <c r="J300">
        <v>0.77</v>
      </c>
      <c r="K300" t="str">
        <f t="shared" si="37"/>
        <v>Medium</v>
      </c>
      <c r="L300">
        <v>47</v>
      </c>
      <c r="M300" t="str">
        <f t="shared" si="38"/>
        <v>Medium</v>
      </c>
      <c r="N300" t="str">
        <f t="shared" si="33"/>
        <v>10</v>
      </c>
      <c r="O300" s="4">
        <v>0.3</v>
      </c>
      <c r="P300">
        <v>24</v>
      </c>
      <c r="Q300" s="5">
        <v>8</v>
      </c>
      <c r="R300" s="6">
        <f t="shared" si="39"/>
        <v>7.1999999999999993</v>
      </c>
      <c r="S300" t="str">
        <f t="shared" si="34"/>
        <v>0</v>
      </c>
      <c r="T300" s="8">
        <f t="shared" si="35"/>
        <v>10</v>
      </c>
      <c r="U300" s="4">
        <f t="shared" si="36"/>
        <v>7.1999999999999993</v>
      </c>
    </row>
    <row r="301" spans="6:21">
      <c r="F301" s="3">
        <v>43035</v>
      </c>
      <c r="G301" s="3" t="str">
        <f t="shared" si="32"/>
        <v>October</v>
      </c>
      <c r="H301" t="s">
        <v>12</v>
      </c>
      <c r="I301">
        <v>62.8</v>
      </c>
      <c r="J301">
        <v>0.71</v>
      </c>
      <c r="K301" t="str">
        <f t="shared" si="37"/>
        <v>Medium</v>
      </c>
      <c r="L301">
        <v>52</v>
      </c>
      <c r="M301" t="str">
        <f t="shared" si="38"/>
        <v>High</v>
      </c>
      <c r="N301" t="str">
        <f t="shared" si="33"/>
        <v>10</v>
      </c>
      <c r="O301" s="4">
        <v>0.3</v>
      </c>
      <c r="P301">
        <v>26</v>
      </c>
      <c r="Q301" s="5">
        <v>8</v>
      </c>
      <c r="R301" s="6">
        <f t="shared" si="39"/>
        <v>7.8</v>
      </c>
      <c r="S301" t="str">
        <f t="shared" si="34"/>
        <v>0</v>
      </c>
      <c r="T301" s="8">
        <f t="shared" si="35"/>
        <v>10</v>
      </c>
      <c r="U301" s="4">
        <f t="shared" si="36"/>
        <v>7.8</v>
      </c>
    </row>
    <row r="302" spans="6:21">
      <c r="F302" s="3">
        <v>43036</v>
      </c>
      <c r="G302" s="3" t="str">
        <f t="shared" si="32"/>
        <v>October</v>
      </c>
      <c r="H302" t="s">
        <v>13</v>
      </c>
      <c r="I302">
        <v>57.5</v>
      </c>
      <c r="J302">
        <v>0.77</v>
      </c>
      <c r="K302" t="str">
        <f t="shared" si="37"/>
        <v>Medium</v>
      </c>
      <c r="L302">
        <v>28</v>
      </c>
      <c r="M302" t="str">
        <f t="shared" si="38"/>
        <v>Medium</v>
      </c>
      <c r="N302" t="str">
        <f t="shared" si="33"/>
        <v>5</v>
      </c>
      <c r="O302" s="4">
        <v>0.3</v>
      </c>
      <c r="P302">
        <v>25</v>
      </c>
      <c r="Q302" s="5">
        <v>8</v>
      </c>
      <c r="R302" s="6">
        <f t="shared" si="39"/>
        <v>7.5</v>
      </c>
      <c r="S302" t="str">
        <f t="shared" si="34"/>
        <v>0</v>
      </c>
      <c r="T302" s="8">
        <f t="shared" si="35"/>
        <v>5</v>
      </c>
      <c r="U302" s="4">
        <f t="shared" si="36"/>
        <v>7.5</v>
      </c>
    </row>
    <row r="303" spans="6:21">
      <c r="F303" s="3">
        <v>43037</v>
      </c>
      <c r="G303" s="3" t="str">
        <f t="shared" si="32"/>
        <v>October</v>
      </c>
      <c r="H303" t="s">
        <v>7</v>
      </c>
      <c r="I303">
        <v>61.5</v>
      </c>
      <c r="J303">
        <v>0.8</v>
      </c>
      <c r="K303" t="str">
        <f t="shared" si="37"/>
        <v>Medium</v>
      </c>
      <c r="L303">
        <v>34</v>
      </c>
      <c r="M303" t="str">
        <f t="shared" si="38"/>
        <v>Medium</v>
      </c>
      <c r="N303" t="str">
        <f t="shared" si="33"/>
        <v>5</v>
      </c>
      <c r="O303" s="4">
        <v>0.3</v>
      </c>
      <c r="P303">
        <v>25</v>
      </c>
      <c r="Q303" s="5">
        <v>8</v>
      </c>
      <c r="R303" s="6">
        <f t="shared" si="39"/>
        <v>7.5</v>
      </c>
      <c r="S303" t="str">
        <f t="shared" si="34"/>
        <v>0</v>
      </c>
      <c r="T303" s="8">
        <f t="shared" si="35"/>
        <v>5</v>
      </c>
      <c r="U303" s="4">
        <f t="shared" si="36"/>
        <v>7.5</v>
      </c>
    </row>
    <row r="304" spans="6:21">
      <c r="F304" s="3">
        <v>43038</v>
      </c>
      <c r="G304" s="3" t="str">
        <f t="shared" si="32"/>
        <v>October</v>
      </c>
      <c r="H304" t="s">
        <v>8</v>
      </c>
      <c r="I304">
        <v>58.2</v>
      </c>
      <c r="J304">
        <v>0.77</v>
      </c>
      <c r="K304" t="str">
        <f t="shared" si="37"/>
        <v>Medium</v>
      </c>
      <c r="L304">
        <v>35</v>
      </c>
      <c r="M304" t="str">
        <f t="shared" si="38"/>
        <v>Medium</v>
      </c>
      <c r="N304" t="str">
        <f t="shared" si="33"/>
        <v>5</v>
      </c>
      <c r="O304" s="4">
        <v>0.3</v>
      </c>
      <c r="P304">
        <v>24</v>
      </c>
      <c r="Q304" s="5">
        <v>8</v>
      </c>
      <c r="R304" s="6">
        <f t="shared" si="39"/>
        <v>7.1999999999999993</v>
      </c>
      <c r="S304" t="str">
        <f t="shared" si="34"/>
        <v>0</v>
      </c>
      <c r="T304" s="8">
        <f t="shared" si="35"/>
        <v>5</v>
      </c>
      <c r="U304" s="4">
        <f t="shared" si="36"/>
        <v>7.1999999999999993</v>
      </c>
    </row>
    <row r="305" spans="6:21">
      <c r="F305" s="3">
        <v>43039</v>
      </c>
      <c r="G305" s="3" t="str">
        <f t="shared" si="32"/>
        <v>October</v>
      </c>
      <c r="H305" t="s">
        <v>9</v>
      </c>
      <c r="I305">
        <v>54.2</v>
      </c>
      <c r="J305">
        <v>0.77</v>
      </c>
      <c r="K305" t="str">
        <f t="shared" si="37"/>
        <v>Medium</v>
      </c>
      <c r="L305">
        <v>38</v>
      </c>
      <c r="M305" t="str">
        <f t="shared" si="38"/>
        <v>Medium</v>
      </c>
      <c r="N305" t="str">
        <f t="shared" si="33"/>
        <v>10</v>
      </c>
      <c r="O305" s="4">
        <v>0.3</v>
      </c>
      <c r="P305">
        <v>24</v>
      </c>
      <c r="Q305" s="5">
        <v>8</v>
      </c>
      <c r="R305" s="6">
        <f t="shared" si="39"/>
        <v>7.1999999999999993</v>
      </c>
      <c r="S305" t="str">
        <f t="shared" si="34"/>
        <v>0</v>
      </c>
      <c r="T305" s="8">
        <f t="shared" si="35"/>
        <v>10</v>
      </c>
      <c r="U305" s="4">
        <f t="shared" si="36"/>
        <v>7.1999999999999993</v>
      </c>
    </row>
    <row r="306" spans="6:21">
      <c r="F306" s="3">
        <v>43040</v>
      </c>
      <c r="G306" s="3" t="str">
        <f t="shared" si="32"/>
        <v>November</v>
      </c>
      <c r="H306" t="s">
        <v>10</v>
      </c>
      <c r="I306">
        <v>51.9</v>
      </c>
      <c r="J306">
        <v>0.83</v>
      </c>
      <c r="K306" t="str">
        <f t="shared" si="37"/>
        <v>Medium</v>
      </c>
      <c r="L306">
        <v>43</v>
      </c>
      <c r="M306" t="str">
        <f t="shared" si="38"/>
        <v>Medium</v>
      </c>
      <c r="N306" t="str">
        <f t="shared" si="33"/>
        <v>10</v>
      </c>
      <c r="O306" s="4">
        <v>0.3</v>
      </c>
      <c r="P306">
        <v>23</v>
      </c>
      <c r="Q306" s="5">
        <v>8</v>
      </c>
      <c r="R306" s="6">
        <f t="shared" si="39"/>
        <v>6.8999999999999995</v>
      </c>
      <c r="S306" t="str">
        <f t="shared" si="34"/>
        <v>0</v>
      </c>
      <c r="T306" s="8">
        <f t="shared" si="35"/>
        <v>10</v>
      </c>
      <c r="U306" s="4">
        <f t="shared" si="36"/>
        <v>6.8999999999999995</v>
      </c>
    </row>
    <row r="307" spans="6:21">
      <c r="F307" s="3">
        <v>43041</v>
      </c>
      <c r="G307" s="3" t="str">
        <f t="shared" si="32"/>
        <v>November</v>
      </c>
      <c r="H307" t="s">
        <v>11</v>
      </c>
      <c r="I307">
        <v>53.6</v>
      </c>
      <c r="J307">
        <v>0.91</v>
      </c>
      <c r="K307" t="str">
        <f t="shared" si="37"/>
        <v>Medium</v>
      </c>
      <c r="L307">
        <v>46</v>
      </c>
      <c r="M307" t="str">
        <f t="shared" si="38"/>
        <v>Medium</v>
      </c>
      <c r="N307" t="str">
        <f t="shared" si="33"/>
        <v>10</v>
      </c>
      <c r="O307" s="4">
        <v>0.3</v>
      </c>
      <c r="P307">
        <v>22</v>
      </c>
      <c r="Q307" s="5">
        <v>8</v>
      </c>
      <c r="R307" s="6">
        <f t="shared" si="39"/>
        <v>6.6</v>
      </c>
      <c r="S307" t="str">
        <f t="shared" si="34"/>
        <v>0</v>
      </c>
      <c r="T307" s="8">
        <f t="shared" si="35"/>
        <v>10</v>
      </c>
      <c r="U307" s="4">
        <f t="shared" si="36"/>
        <v>6.6</v>
      </c>
    </row>
    <row r="308" spans="6:21">
      <c r="F308" s="3">
        <v>43042</v>
      </c>
      <c r="G308" s="3" t="str">
        <f t="shared" si="32"/>
        <v>November</v>
      </c>
      <c r="H308" t="s">
        <v>12</v>
      </c>
      <c r="I308">
        <v>51.3</v>
      </c>
      <c r="J308">
        <v>0.87</v>
      </c>
      <c r="K308" t="str">
        <f t="shared" si="37"/>
        <v>Medium</v>
      </c>
      <c r="L308">
        <v>38</v>
      </c>
      <c r="M308" t="str">
        <f t="shared" si="38"/>
        <v>Medium</v>
      </c>
      <c r="N308" t="str">
        <f t="shared" si="33"/>
        <v>10</v>
      </c>
      <c r="O308" s="4">
        <v>0.3</v>
      </c>
      <c r="P308">
        <v>21</v>
      </c>
      <c r="Q308" s="5">
        <v>8</v>
      </c>
      <c r="R308" s="6">
        <f t="shared" si="39"/>
        <v>6.3</v>
      </c>
      <c r="S308" t="str">
        <f t="shared" si="34"/>
        <v>0</v>
      </c>
      <c r="T308" s="8">
        <f t="shared" si="35"/>
        <v>10</v>
      </c>
      <c r="U308" s="4">
        <f t="shared" si="36"/>
        <v>6.3</v>
      </c>
    </row>
    <row r="309" spans="6:21">
      <c r="F309" s="3">
        <v>43043</v>
      </c>
      <c r="G309" s="3" t="str">
        <f t="shared" si="32"/>
        <v>November</v>
      </c>
      <c r="H309" t="s">
        <v>13</v>
      </c>
      <c r="I309">
        <v>48.7</v>
      </c>
      <c r="J309">
        <v>0.95</v>
      </c>
      <c r="K309" t="str">
        <f t="shared" si="37"/>
        <v>Medium</v>
      </c>
      <c r="L309">
        <v>39</v>
      </c>
      <c r="M309" t="str">
        <f t="shared" si="38"/>
        <v>Medium</v>
      </c>
      <c r="N309" t="str">
        <f t="shared" si="33"/>
        <v>10</v>
      </c>
      <c r="O309" s="4">
        <v>0.3</v>
      </c>
      <c r="P309">
        <v>19</v>
      </c>
      <c r="Q309" s="5">
        <v>8</v>
      </c>
      <c r="R309" s="6">
        <f t="shared" si="39"/>
        <v>5.7</v>
      </c>
      <c r="S309" t="str">
        <f t="shared" si="34"/>
        <v>0</v>
      </c>
      <c r="T309" s="8">
        <f t="shared" si="35"/>
        <v>10</v>
      </c>
      <c r="U309" s="4">
        <f t="shared" si="36"/>
        <v>5.7</v>
      </c>
    </row>
    <row r="310" spans="6:21">
      <c r="F310" s="3">
        <v>43044</v>
      </c>
      <c r="G310" s="3" t="str">
        <f t="shared" si="32"/>
        <v>November</v>
      </c>
      <c r="H310" t="s">
        <v>7</v>
      </c>
      <c r="I310">
        <v>55.9</v>
      </c>
      <c r="J310">
        <v>0.87</v>
      </c>
      <c r="K310" t="str">
        <f t="shared" si="37"/>
        <v>Medium</v>
      </c>
      <c r="L310">
        <v>45</v>
      </c>
      <c r="M310" t="str">
        <f t="shared" si="38"/>
        <v>Medium</v>
      </c>
      <c r="N310" t="str">
        <f t="shared" si="33"/>
        <v>10</v>
      </c>
      <c r="O310" s="4">
        <v>0.3</v>
      </c>
      <c r="P310">
        <v>23</v>
      </c>
      <c r="Q310" s="5">
        <v>8</v>
      </c>
      <c r="R310" s="6">
        <f t="shared" si="39"/>
        <v>6.8999999999999995</v>
      </c>
      <c r="S310" t="str">
        <f t="shared" si="34"/>
        <v>0</v>
      </c>
      <c r="T310" s="8">
        <f t="shared" si="35"/>
        <v>10</v>
      </c>
      <c r="U310" s="4">
        <f t="shared" si="36"/>
        <v>6.8999999999999995</v>
      </c>
    </row>
    <row r="311" spans="6:21">
      <c r="F311" s="3">
        <v>43045</v>
      </c>
      <c r="G311" s="3" t="str">
        <f t="shared" si="32"/>
        <v>November</v>
      </c>
      <c r="H311" t="s">
        <v>8</v>
      </c>
      <c r="I311">
        <v>51.6</v>
      </c>
      <c r="J311">
        <v>0.91</v>
      </c>
      <c r="K311" t="str">
        <f t="shared" si="37"/>
        <v>Medium</v>
      </c>
      <c r="L311">
        <v>28</v>
      </c>
      <c r="M311" t="str">
        <f t="shared" si="38"/>
        <v>Medium</v>
      </c>
      <c r="N311" t="str">
        <f t="shared" si="33"/>
        <v>5</v>
      </c>
      <c r="O311" s="4">
        <v>0.3</v>
      </c>
      <c r="P311">
        <v>22</v>
      </c>
      <c r="Q311" s="5">
        <v>8</v>
      </c>
      <c r="R311" s="6">
        <f t="shared" si="39"/>
        <v>6.6</v>
      </c>
      <c r="S311" t="str">
        <f t="shared" si="34"/>
        <v>0</v>
      </c>
      <c r="T311" s="8">
        <f t="shared" si="35"/>
        <v>5</v>
      </c>
      <c r="U311" s="4">
        <f t="shared" si="36"/>
        <v>6.6</v>
      </c>
    </row>
    <row r="312" spans="6:21">
      <c r="F312" s="3">
        <v>43046</v>
      </c>
      <c r="G312" s="3" t="str">
        <f t="shared" si="32"/>
        <v>November</v>
      </c>
      <c r="H312" t="s">
        <v>9</v>
      </c>
      <c r="I312">
        <v>52.3</v>
      </c>
      <c r="J312">
        <v>0.91</v>
      </c>
      <c r="K312" t="str">
        <f t="shared" si="37"/>
        <v>Medium</v>
      </c>
      <c r="L312">
        <v>34</v>
      </c>
      <c r="M312" t="str">
        <f t="shared" si="38"/>
        <v>Medium</v>
      </c>
      <c r="N312" t="str">
        <f t="shared" si="33"/>
        <v>5</v>
      </c>
      <c r="O312" s="4">
        <v>0.3</v>
      </c>
      <c r="P312">
        <v>21</v>
      </c>
      <c r="Q312" s="5">
        <v>8</v>
      </c>
      <c r="R312" s="6">
        <f t="shared" si="39"/>
        <v>6.3</v>
      </c>
      <c r="S312" t="str">
        <f t="shared" si="34"/>
        <v>0</v>
      </c>
      <c r="T312" s="8">
        <f t="shared" si="35"/>
        <v>5</v>
      </c>
      <c r="U312" s="4">
        <f t="shared" si="36"/>
        <v>6.3</v>
      </c>
    </row>
    <row r="313" spans="6:21">
      <c r="F313" s="3">
        <v>43047</v>
      </c>
      <c r="G313" s="3" t="str">
        <f t="shared" si="32"/>
        <v>November</v>
      </c>
      <c r="H313" t="s">
        <v>10</v>
      </c>
      <c r="I313">
        <v>44.7</v>
      </c>
      <c r="J313">
        <v>0.95</v>
      </c>
      <c r="K313" t="str">
        <f t="shared" si="37"/>
        <v>Medium</v>
      </c>
      <c r="L313">
        <v>37</v>
      </c>
      <c r="M313" t="str">
        <f t="shared" si="38"/>
        <v>Medium</v>
      </c>
      <c r="N313" t="str">
        <f t="shared" si="33"/>
        <v>10</v>
      </c>
      <c r="O313" s="4">
        <v>0.3</v>
      </c>
      <c r="P313">
        <v>19</v>
      </c>
      <c r="Q313" s="5">
        <v>8</v>
      </c>
      <c r="R313" s="6">
        <f t="shared" si="39"/>
        <v>5.7</v>
      </c>
      <c r="S313" t="str">
        <f t="shared" si="34"/>
        <v>0</v>
      </c>
      <c r="T313" s="8">
        <f t="shared" si="35"/>
        <v>10</v>
      </c>
      <c r="U313" s="4">
        <f t="shared" si="36"/>
        <v>5.7</v>
      </c>
    </row>
    <row r="314" spans="6:21">
      <c r="F314" s="3">
        <v>43048</v>
      </c>
      <c r="G314" s="3" t="str">
        <f t="shared" si="32"/>
        <v>November</v>
      </c>
      <c r="H314" t="s">
        <v>11</v>
      </c>
      <c r="I314">
        <v>53.9</v>
      </c>
      <c r="J314">
        <v>0.83</v>
      </c>
      <c r="K314" t="str">
        <f t="shared" si="37"/>
        <v>Medium</v>
      </c>
      <c r="L314">
        <v>33</v>
      </c>
      <c r="M314" t="str">
        <f t="shared" si="38"/>
        <v>Medium</v>
      </c>
      <c r="N314" t="str">
        <f t="shared" si="33"/>
        <v>5</v>
      </c>
      <c r="O314" s="4">
        <v>0.3</v>
      </c>
      <c r="P314">
        <v>23</v>
      </c>
      <c r="Q314" s="5">
        <v>8</v>
      </c>
      <c r="R314" s="6">
        <f t="shared" si="39"/>
        <v>6.8999999999999995</v>
      </c>
      <c r="S314" t="str">
        <f t="shared" si="34"/>
        <v>0</v>
      </c>
      <c r="T314" s="8">
        <f t="shared" si="35"/>
        <v>5</v>
      </c>
      <c r="U314" s="4">
        <f t="shared" si="36"/>
        <v>6.8999999999999995</v>
      </c>
    </row>
    <row r="315" spans="6:21">
      <c r="F315" s="3">
        <v>43049</v>
      </c>
      <c r="G315" s="3" t="str">
        <f t="shared" si="32"/>
        <v>November</v>
      </c>
      <c r="H315" t="s">
        <v>12</v>
      </c>
      <c r="I315">
        <v>54.6</v>
      </c>
      <c r="J315">
        <v>0.87</v>
      </c>
      <c r="K315" t="str">
        <f t="shared" si="37"/>
        <v>Medium</v>
      </c>
      <c r="L315">
        <v>28</v>
      </c>
      <c r="M315" t="str">
        <f t="shared" si="38"/>
        <v>Medium</v>
      </c>
      <c r="N315" t="str">
        <f t="shared" si="33"/>
        <v>5</v>
      </c>
      <c r="O315" s="4">
        <v>0.3</v>
      </c>
      <c r="P315">
        <v>22</v>
      </c>
      <c r="Q315" s="5">
        <v>8</v>
      </c>
      <c r="R315" s="6">
        <f t="shared" si="39"/>
        <v>6.6</v>
      </c>
      <c r="S315" t="str">
        <f t="shared" si="34"/>
        <v>0</v>
      </c>
      <c r="T315" s="8">
        <f t="shared" si="35"/>
        <v>5</v>
      </c>
      <c r="U315" s="4">
        <f t="shared" si="36"/>
        <v>6.6</v>
      </c>
    </row>
    <row r="316" spans="6:21">
      <c r="F316" s="3">
        <v>43050</v>
      </c>
      <c r="G316" s="3" t="str">
        <f t="shared" si="32"/>
        <v>November</v>
      </c>
      <c r="H316" t="s">
        <v>13</v>
      </c>
      <c r="I316">
        <v>47.3</v>
      </c>
      <c r="J316">
        <v>0.91</v>
      </c>
      <c r="K316" t="str">
        <f t="shared" si="37"/>
        <v>Medium</v>
      </c>
      <c r="L316">
        <v>33</v>
      </c>
      <c r="M316" t="str">
        <f t="shared" si="38"/>
        <v>Medium</v>
      </c>
      <c r="N316" t="str">
        <f t="shared" si="33"/>
        <v>5</v>
      </c>
      <c r="O316" s="4">
        <v>0.3</v>
      </c>
      <c r="P316">
        <v>21</v>
      </c>
      <c r="Q316" s="5">
        <v>8</v>
      </c>
      <c r="R316" s="6">
        <f t="shared" si="39"/>
        <v>6.3</v>
      </c>
      <c r="S316" t="str">
        <f t="shared" si="34"/>
        <v>0</v>
      </c>
      <c r="T316" s="8">
        <f t="shared" si="35"/>
        <v>5</v>
      </c>
      <c r="U316" s="4">
        <f t="shared" si="36"/>
        <v>6.3</v>
      </c>
    </row>
    <row r="317" spans="6:21">
      <c r="F317" s="3">
        <v>43051</v>
      </c>
      <c r="G317" s="3" t="str">
        <f t="shared" si="32"/>
        <v>November</v>
      </c>
      <c r="H317" t="s">
        <v>7</v>
      </c>
      <c r="I317">
        <v>49.7</v>
      </c>
      <c r="J317">
        <v>1.05</v>
      </c>
      <c r="K317" t="str">
        <f t="shared" si="37"/>
        <v>Heavy</v>
      </c>
      <c r="L317">
        <v>38</v>
      </c>
      <c r="M317" t="str">
        <f t="shared" si="38"/>
        <v>Medium</v>
      </c>
      <c r="N317" t="str">
        <f t="shared" si="33"/>
        <v>10</v>
      </c>
      <c r="O317" s="4">
        <v>0.3</v>
      </c>
      <c r="P317">
        <v>19</v>
      </c>
      <c r="Q317" s="5">
        <v>8</v>
      </c>
      <c r="R317" s="6">
        <f t="shared" si="39"/>
        <v>5.7</v>
      </c>
      <c r="S317" t="str">
        <f t="shared" si="34"/>
        <v>0</v>
      </c>
      <c r="T317" s="8">
        <f t="shared" si="35"/>
        <v>10</v>
      </c>
      <c r="U317" s="4">
        <f t="shared" si="36"/>
        <v>5.7</v>
      </c>
    </row>
    <row r="318" spans="6:21">
      <c r="F318" s="3">
        <v>43052</v>
      </c>
      <c r="G318" s="3" t="str">
        <f t="shared" si="32"/>
        <v>November</v>
      </c>
      <c r="H318" t="s">
        <v>8</v>
      </c>
      <c r="I318">
        <v>44.7</v>
      </c>
      <c r="J318">
        <v>1.05</v>
      </c>
      <c r="K318" t="str">
        <f t="shared" si="37"/>
        <v>Heavy</v>
      </c>
      <c r="L318">
        <v>26</v>
      </c>
      <c r="M318" t="str">
        <f t="shared" si="38"/>
        <v>Medium</v>
      </c>
      <c r="N318" t="str">
        <f t="shared" si="33"/>
        <v>5</v>
      </c>
      <c r="O318" s="4">
        <v>0.3</v>
      </c>
      <c r="P318">
        <v>19</v>
      </c>
      <c r="Q318" s="5">
        <v>8</v>
      </c>
      <c r="R318" s="6">
        <f t="shared" si="39"/>
        <v>5.7</v>
      </c>
      <c r="S318" t="str">
        <f t="shared" si="34"/>
        <v>0</v>
      </c>
      <c r="T318" s="8">
        <f t="shared" si="35"/>
        <v>5</v>
      </c>
      <c r="U318" s="4">
        <f t="shared" si="36"/>
        <v>5.7</v>
      </c>
    </row>
    <row r="319" spans="6:21">
      <c r="F319" s="3">
        <v>43053</v>
      </c>
      <c r="G319" s="3" t="str">
        <f t="shared" si="32"/>
        <v>November</v>
      </c>
      <c r="H319" t="s">
        <v>9</v>
      </c>
      <c r="I319">
        <v>55.9</v>
      </c>
      <c r="J319">
        <v>0.8</v>
      </c>
      <c r="K319" t="str">
        <f t="shared" si="37"/>
        <v>Medium</v>
      </c>
      <c r="L319">
        <v>28</v>
      </c>
      <c r="M319" t="str">
        <f t="shared" si="38"/>
        <v>Medium</v>
      </c>
      <c r="N319" t="str">
        <f t="shared" si="33"/>
        <v>5</v>
      </c>
      <c r="O319" s="4">
        <v>0.3</v>
      </c>
      <c r="P319">
        <v>23</v>
      </c>
      <c r="Q319" s="5">
        <v>8</v>
      </c>
      <c r="R319" s="6">
        <f t="shared" si="39"/>
        <v>6.8999999999999995</v>
      </c>
      <c r="S319" t="str">
        <f t="shared" si="34"/>
        <v>0</v>
      </c>
      <c r="T319" s="8">
        <f t="shared" si="35"/>
        <v>5</v>
      </c>
      <c r="U319" s="4">
        <f t="shared" si="36"/>
        <v>6.8999999999999995</v>
      </c>
    </row>
    <row r="320" spans="6:21">
      <c r="F320" s="3">
        <v>43054</v>
      </c>
      <c r="G320" s="3" t="str">
        <f t="shared" si="32"/>
        <v>November</v>
      </c>
      <c r="H320" t="s">
        <v>10</v>
      </c>
      <c r="I320">
        <v>55.9</v>
      </c>
      <c r="J320">
        <v>0.83</v>
      </c>
      <c r="K320" t="str">
        <f t="shared" si="37"/>
        <v>Medium</v>
      </c>
      <c r="L320">
        <v>47</v>
      </c>
      <c r="M320" t="str">
        <f t="shared" si="38"/>
        <v>Medium</v>
      </c>
      <c r="N320" t="str">
        <f t="shared" si="33"/>
        <v>10</v>
      </c>
      <c r="O320" s="4">
        <v>0.3</v>
      </c>
      <c r="P320">
        <v>23</v>
      </c>
      <c r="Q320" s="5">
        <v>8</v>
      </c>
      <c r="R320" s="6">
        <f t="shared" si="39"/>
        <v>6.8999999999999995</v>
      </c>
      <c r="S320" t="str">
        <f t="shared" si="34"/>
        <v>0</v>
      </c>
      <c r="T320" s="8">
        <f t="shared" si="35"/>
        <v>10</v>
      </c>
      <c r="U320" s="4">
        <f t="shared" si="36"/>
        <v>6.8999999999999995</v>
      </c>
    </row>
    <row r="321" spans="6:21">
      <c r="F321" s="3">
        <v>43055</v>
      </c>
      <c r="G321" s="3" t="str">
        <f t="shared" si="32"/>
        <v>November</v>
      </c>
      <c r="H321" t="s">
        <v>11</v>
      </c>
      <c r="I321">
        <v>47.3</v>
      </c>
      <c r="J321">
        <v>0.87</v>
      </c>
      <c r="K321" t="str">
        <f t="shared" si="37"/>
        <v>Medium</v>
      </c>
      <c r="L321">
        <v>28</v>
      </c>
      <c r="M321" t="str">
        <f t="shared" si="38"/>
        <v>Medium</v>
      </c>
      <c r="N321" t="str">
        <f t="shared" si="33"/>
        <v>5</v>
      </c>
      <c r="O321" s="4">
        <v>0.3</v>
      </c>
      <c r="P321">
        <v>21</v>
      </c>
      <c r="Q321" s="5">
        <v>8</v>
      </c>
      <c r="R321" s="6">
        <f t="shared" si="39"/>
        <v>6.3</v>
      </c>
      <c r="S321" t="str">
        <f t="shared" si="34"/>
        <v>0</v>
      </c>
      <c r="T321" s="8">
        <f t="shared" si="35"/>
        <v>5</v>
      </c>
      <c r="U321" s="4">
        <f t="shared" si="36"/>
        <v>6.3</v>
      </c>
    </row>
    <row r="322" spans="6:21">
      <c r="F322" s="3">
        <v>43056</v>
      </c>
      <c r="G322" s="3" t="str">
        <f t="shared" ref="G322:G366" si="40">TEXT(F322,"mmmm")</f>
        <v>November</v>
      </c>
      <c r="H322" t="s">
        <v>12</v>
      </c>
      <c r="I322">
        <v>46</v>
      </c>
      <c r="J322">
        <v>1</v>
      </c>
      <c r="K322" t="str">
        <f t="shared" si="37"/>
        <v>Medium</v>
      </c>
      <c r="L322">
        <v>31</v>
      </c>
      <c r="M322" t="str">
        <f t="shared" si="38"/>
        <v>Medium</v>
      </c>
      <c r="N322" t="str">
        <f t="shared" ref="N322:N366" si="41">IF(L322&gt;60,"15",IF(L322&gt;35,"10",IF(L322&lt;36,"5")))</f>
        <v>5</v>
      </c>
      <c r="O322" s="4">
        <v>0.3</v>
      </c>
      <c r="P322">
        <v>20</v>
      </c>
      <c r="Q322" s="5">
        <v>8</v>
      </c>
      <c r="R322" s="6">
        <f t="shared" si="39"/>
        <v>6</v>
      </c>
      <c r="S322" t="str">
        <f t="shared" ref="S322:S366" si="42">IF(R322&gt;8,"10",IF(R322&lt;8,"0"))</f>
        <v>0</v>
      </c>
      <c r="T322" s="8">
        <f t="shared" ref="T322:T366" si="43">(N322+S322)</f>
        <v>5</v>
      </c>
      <c r="U322" s="4">
        <f t="shared" ref="U322:U366" si="44">R322</f>
        <v>6</v>
      </c>
    </row>
    <row r="323" spans="6:21">
      <c r="F323" s="3">
        <v>43057</v>
      </c>
      <c r="G323" s="3" t="str">
        <f t="shared" si="40"/>
        <v>November</v>
      </c>
      <c r="H323" t="s">
        <v>13</v>
      </c>
      <c r="I323">
        <v>48.7</v>
      </c>
      <c r="J323">
        <v>1.05</v>
      </c>
      <c r="K323" t="str">
        <f t="shared" ref="K323:K366" si="45">IF(J323&gt;1,"Heavy",IF(J323&gt;0,"Medium",IF(J323&lt;1,"None")))</f>
        <v>Heavy</v>
      </c>
      <c r="L323">
        <v>37</v>
      </c>
      <c r="M323" t="str">
        <f t="shared" ref="M323:M366" si="46">IF(L323&gt;50,"High",IF(L323&gt;25,"Medium",IF(L323&lt;26,"Low")))</f>
        <v>Medium</v>
      </c>
      <c r="N323" t="str">
        <f t="shared" si="41"/>
        <v>10</v>
      </c>
      <c r="O323" s="4">
        <v>0.3</v>
      </c>
      <c r="P323">
        <v>19</v>
      </c>
      <c r="Q323" s="5">
        <v>8</v>
      </c>
      <c r="R323" s="6">
        <f t="shared" ref="R323:R366" si="47">(O323*P323)</f>
        <v>5.7</v>
      </c>
      <c r="S323" t="str">
        <f t="shared" si="42"/>
        <v>0</v>
      </c>
      <c r="T323" s="8">
        <f t="shared" si="43"/>
        <v>10</v>
      </c>
      <c r="U323" s="4">
        <f t="shared" si="44"/>
        <v>5.7</v>
      </c>
    </row>
    <row r="324" spans="6:21">
      <c r="F324" s="3">
        <v>43058</v>
      </c>
      <c r="G324" s="3" t="str">
        <f t="shared" si="40"/>
        <v>November</v>
      </c>
      <c r="H324" t="s">
        <v>7</v>
      </c>
      <c r="I324">
        <v>55.9</v>
      </c>
      <c r="J324">
        <v>0.87</v>
      </c>
      <c r="K324" t="str">
        <f t="shared" si="45"/>
        <v>Medium</v>
      </c>
      <c r="L324">
        <v>34</v>
      </c>
      <c r="M324" t="str">
        <f t="shared" si="46"/>
        <v>Medium</v>
      </c>
      <c r="N324" t="str">
        <f t="shared" si="41"/>
        <v>5</v>
      </c>
      <c r="O324" s="4">
        <v>0.3</v>
      </c>
      <c r="P324">
        <v>23</v>
      </c>
      <c r="Q324" s="5">
        <v>8</v>
      </c>
      <c r="R324" s="6">
        <f t="shared" si="47"/>
        <v>6.8999999999999995</v>
      </c>
      <c r="S324" t="str">
        <f t="shared" si="42"/>
        <v>0</v>
      </c>
      <c r="T324" s="8">
        <f t="shared" si="43"/>
        <v>5</v>
      </c>
      <c r="U324" s="4">
        <f t="shared" si="44"/>
        <v>6.8999999999999995</v>
      </c>
    </row>
    <row r="325" spans="6:21">
      <c r="F325" s="3">
        <v>43059</v>
      </c>
      <c r="G325" s="3" t="str">
        <f t="shared" si="40"/>
        <v>November</v>
      </c>
      <c r="H325" t="s">
        <v>8</v>
      </c>
      <c r="I325">
        <v>55.6</v>
      </c>
      <c r="J325">
        <v>0.87</v>
      </c>
      <c r="K325" t="str">
        <f t="shared" si="45"/>
        <v>Medium</v>
      </c>
      <c r="L325">
        <v>41</v>
      </c>
      <c r="M325" t="str">
        <f t="shared" si="46"/>
        <v>Medium</v>
      </c>
      <c r="N325" t="str">
        <f t="shared" si="41"/>
        <v>10</v>
      </c>
      <c r="O325" s="4">
        <v>0.3</v>
      </c>
      <c r="P325">
        <v>22</v>
      </c>
      <c r="Q325" s="5">
        <v>8</v>
      </c>
      <c r="R325" s="6">
        <f t="shared" si="47"/>
        <v>6.6</v>
      </c>
      <c r="S325" t="str">
        <f t="shared" si="42"/>
        <v>0</v>
      </c>
      <c r="T325" s="8">
        <f t="shared" si="43"/>
        <v>10</v>
      </c>
      <c r="U325" s="4">
        <f t="shared" si="44"/>
        <v>6.6</v>
      </c>
    </row>
    <row r="326" spans="6:21">
      <c r="F326" s="3">
        <v>43060</v>
      </c>
      <c r="G326" s="3" t="str">
        <f t="shared" si="40"/>
        <v>November</v>
      </c>
      <c r="H326" t="s">
        <v>9</v>
      </c>
      <c r="I326">
        <v>47</v>
      </c>
      <c r="J326">
        <v>0.95</v>
      </c>
      <c r="K326" t="str">
        <f t="shared" si="45"/>
        <v>Medium</v>
      </c>
      <c r="L326">
        <v>28</v>
      </c>
      <c r="M326" t="str">
        <f t="shared" si="46"/>
        <v>Medium</v>
      </c>
      <c r="N326" t="str">
        <f t="shared" si="41"/>
        <v>5</v>
      </c>
      <c r="O326" s="4">
        <v>0.3</v>
      </c>
      <c r="P326">
        <v>20</v>
      </c>
      <c r="Q326" s="5">
        <v>8</v>
      </c>
      <c r="R326" s="6">
        <f t="shared" si="47"/>
        <v>6</v>
      </c>
      <c r="S326" t="str">
        <f t="shared" si="42"/>
        <v>0</v>
      </c>
      <c r="T326" s="8">
        <f t="shared" si="43"/>
        <v>5</v>
      </c>
      <c r="U326" s="4">
        <f t="shared" si="44"/>
        <v>6</v>
      </c>
    </row>
    <row r="327" spans="6:21">
      <c r="F327" s="3">
        <v>43061</v>
      </c>
      <c r="G327" s="3" t="str">
        <f t="shared" si="40"/>
        <v>November</v>
      </c>
      <c r="H327" t="s">
        <v>10</v>
      </c>
      <c r="I327">
        <v>48.7</v>
      </c>
      <c r="J327">
        <v>1</v>
      </c>
      <c r="K327" t="str">
        <f t="shared" si="45"/>
        <v>Medium</v>
      </c>
      <c r="L327">
        <v>40</v>
      </c>
      <c r="M327" t="str">
        <f t="shared" si="46"/>
        <v>Medium</v>
      </c>
      <c r="N327" t="str">
        <f t="shared" si="41"/>
        <v>10</v>
      </c>
      <c r="O327" s="4">
        <v>0.3</v>
      </c>
      <c r="P327">
        <v>19</v>
      </c>
      <c r="Q327" s="5">
        <v>8</v>
      </c>
      <c r="R327" s="6">
        <f t="shared" si="47"/>
        <v>5.7</v>
      </c>
      <c r="S327" t="str">
        <f t="shared" si="42"/>
        <v>0</v>
      </c>
      <c r="T327" s="8">
        <f t="shared" si="43"/>
        <v>10</v>
      </c>
      <c r="U327" s="4">
        <f t="shared" si="44"/>
        <v>5.7</v>
      </c>
    </row>
    <row r="328" spans="6:21">
      <c r="F328" s="3">
        <v>43062</v>
      </c>
      <c r="G328" s="3" t="str">
        <f t="shared" si="40"/>
        <v>November</v>
      </c>
      <c r="H328" t="s">
        <v>11</v>
      </c>
      <c r="I328">
        <v>51.9</v>
      </c>
      <c r="J328">
        <v>0.87</v>
      </c>
      <c r="K328" t="str">
        <f t="shared" si="45"/>
        <v>Medium</v>
      </c>
      <c r="L328">
        <v>47</v>
      </c>
      <c r="M328" t="str">
        <f t="shared" si="46"/>
        <v>Medium</v>
      </c>
      <c r="N328" t="str">
        <f t="shared" si="41"/>
        <v>10</v>
      </c>
      <c r="O328" s="4">
        <v>0.3</v>
      </c>
      <c r="P328">
        <v>23</v>
      </c>
      <c r="Q328" s="5">
        <v>8</v>
      </c>
      <c r="R328" s="6">
        <f t="shared" si="47"/>
        <v>6.8999999999999995</v>
      </c>
      <c r="S328" t="str">
        <f t="shared" si="42"/>
        <v>0</v>
      </c>
      <c r="T328" s="8">
        <f t="shared" si="43"/>
        <v>10</v>
      </c>
      <c r="U328" s="4">
        <f t="shared" si="44"/>
        <v>6.8999999999999995</v>
      </c>
    </row>
    <row r="329" spans="6:21">
      <c r="F329" s="3">
        <v>43063</v>
      </c>
      <c r="G329" s="3" t="str">
        <f t="shared" si="40"/>
        <v>November</v>
      </c>
      <c r="H329" t="s">
        <v>12</v>
      </c>
      <c r="I329">
        <v>53.6</v>
      </c>
      <c r="J329">
        <v>0.83</v>
      </c>
      <c r="K329" t="str">
        <f t="shared" si="45"/>
        <v>Medium</v>
      </c>
      <c r="L329">
        <v>46</v>
      </c>
      <c r="M329" t="str">
        <f t="shared" si="46"/>
        <v>Medium</v>
      </c>
      <c r="N329" t="str">
        <f t="shared" si="41"/>
        <v>10</v>
      </c>
      <c r="O329" s="4">
        <v>0.3</v>
      </c>
      <c r="P329">
        <v>22</v>
      </c>
      <c r="Q329" s="5">
        <v>8</v>
      </c>
      <c r="R329" s="6">
        <f t="shared" si="47"/>
        <v>6.6</v>
      </c>
      <c r="S329" t="str">
        <f t="shared" si="42"/>
        <v>0</v>
      </c>
      <c r="T329" s="8">
        <f t="shared" si="43"/>
        <v>10</v>
      </c>
      <c r="U329" s="4">
        <f t="shared" si="44"/>
        <v>6.6</v>
      </c>
    </row>
    <row r="330" spans="6:21">
      <c r="F330" s="3">
        <v>43064</v>
      </c>
      <c r="G330" s="3" t="str">
        <f t="shared" si="40"/>
        <v>November</v>
      </c>
      <c r="H330" t="s">
        <v>13</v>
      </c>
      <c r="I330">
        <v>49</v>
      </c>
      <c r="J330">
        <v>0.91</v>
      </c>
      <c r="K330" t="str">
        <f t="shared" si="45"/>
        <v>Medium</v>
      </c>
      <c r="L330">
        <v>32</v>
      </c>
      <c r="M330" t="str">
        <f t="shared" si="46"/>
        <v>Medium</v>
      </c>
      <c r="N330" t="str">
        <f t="shared" si="41"/>
        <v>5</v>
      </c>
      <c r="O330" s="4">
        <v>0.3</v>
      </c>
      <c r="P330">
        <v>20</v>
      </c>
      <c r="Q330" s="5">
        <v>8</v>
      </c>
      <c r="R330" s="6">
        <f t="shared" si="47"/>
        <v>6</v>
      </c>
      <c r="S330" t="str">
        <f t="shared" si="42"/>
        <v>0</v>
      </c>
      <c r="T330" s="8">
        <f t="shared" si="43"/>
        <v>5</v>
      </c>
      <c r="U330" s="4">
        <f t="shared" si="44"/>
        <v>6</v>
      </c>
    </row>
    <row r="331" spans="6:21">
      <c r="F331" s="3">
        <v>43065</v>
      </c>
      <c r="G331" s="3" t="str">
        <f t="shared" si="40"/>
        <v>November</v>
      </c>
      <c r="H331" t="s">
        <v>7</v>
      </c>
      <c r="I331">
        <v>49.7</v>
      </c>
      <c r="J331">
        <v>1.05</v>
      </c>
      <c r="K331" t="str">
        <f t="shared" si="45"/>
        <v>Heavy</v>
      </c>
      <c r="L331">
        <v>30</v>
      </c>
      <c r="M331" t="str">
        <f t="shared" si="46"/>
        <v>Medium</v>
      </c>
      <c r="N331" t="str">
        <f t="shared" si="41"/>
        <v>5</v>
      </c>
      <c r="O331" s="4">
        <v>0.3</v>
      </c>
      <c r="P331">
        <v>19</v>
      </c>
      <c r="Q331" s="5">
        <v>8</v>
      </c>
      <c r="R331" s="6">
        <f t="shared" si="47"/>
        <v>5.7</v>
      </c>
      <c r="S331" t="str">
        <f t="shared" si="42"/>
        <v>0</v>
      </c>
      <c r="T331" s="8">
        <f t="shared" si="43"/>
        <v>5</v>
      </c>
      <c r="U331" s="4">
        <f t="shared" si="44"/>
        <v>5.7</v>
      </c>
    </row>
    <row r="332" spans="6:21">
      <c r="F332" s="3">
        <v>43066</v>
      </c>
      <c r="G332" s="3" t="str">
        <f t="shared" si="40"/>
        <v>November</v>
      </c>
      <c r="H332" t="s">
        <v>8</v>
      </c>
      <c r="I332">
        <v>53.9</v>
      </c>
      <c r="J332">
        <v>0.87</v>
      </c>
      <c r="K332" t="str">
        <f t="shared" si="45"/>
        <v>Medium</v>
      </c>
      <c r="L332">
        <v>30</v>
      </c>
      <c r="M332" t="str">
        <f t="shared" si="46"/>
        <v>Medium</v>
      </c>
      <c r="N332" t="str">
        <f t="shared" si="41"/>
        <v>5</v>
      </c>
      <c r="O332" s="4">
        <v>0.3</v>
      </c>
      <c r="P332">
        <v>23</v>
      </c>
      <c r="Q332" s="5">
        <v>8</v>
      </c>
      <c r="R332" s="6">
        <f t="shared" si="47"/>
        <v>6.8999999999999995</v>
      </c>
      <c r="S332" t="str">
        <f t="shared" si="42"/>
        <v>0</v>
      </c>
      <c r="T332" s="8">
        <f t="shared" si="43"/>
        <v>5</v>
      </c>
      <c r="U332" s="4">
        <f t="shared" si="44"/>
        <v>6.8999999999999995</v>
      </c>
    </row>
    <row r="333" spans="6:21">
      <c r="F333" s="3">
        <v>43067</v>
      </c>
      <c r="G333" s="3" t="str">
        <f t="shared" si="40"/>
        <v>November</v>
      </c>
      <c r="H333" t="s">
        <v>9</v>
      </c>
      <c r="I333">
        <v>54.6</v>
      </c>
      <c r="J333">
        <v>0.91</v>
      </c>
      <c r="K333" t="str">
        <f t="shared" si="45"/>
        <v>Medium</v>
      </c>
      <c r="L333">
        <v>37</v>
      </c>
      <c r="M333" t="str">
        <f t="shared" si="46"/>
        <v>Medium</v>
      </c>
      <c r="N333" t="str">
        <f t="shared" si="41"/>
        <v>10</v>
      </c>
      <c r="O333" s="4">
        <v>0.3</v>
      </c>
      <c r="P333">
        <v>22</v>
      </c>
      <c r="Q333" s="5">
        <v>8</v>
      </c>
      <c r="R333" s="6">
        <f t="shared" si="47"/>
        <v>6.6</v>
      </c>
      <c r="S333" t="str">
        <f t="shared" si="42"/>
        <v>0</v>
      </c>
      <c r="T333" s="8">
        <f t="shared" si="43"/>
        <v>10</v>
      </c>
      <c r="U333" s="4">
        <f t="shared" si="44"/>
        <v>6.6</v>
      </c>
    </row>
    <row r="334" spans="6:21">
      <c r="F334" s="3">
        <v>43068</v>
      </c>
      <c r="G334" s="3" t="str">
        <f t="shared" si="40"/>
        <v>November</v>
      </c>
      <c r="H334" t="s">
        <v>10</v>
      </c>
      <c r="I334">
        <v>50</v>
      </c>
      <c r="J334">
        <v>0.95</v>
      </c>
      <c r="K334" t="str">
        <f t="shared" si="45"/>
        <v>Medium</v>
      </c>
      <c r="L334">
        <v>27</v>
      </c>
      <c r="M334" t="str">
        <f t="shared" si="46"/>
        <v>Medium</v>
      </c>
      <c r="N334" t="str">
        <f t="shared" si="41"/>
        <v>5</v>
      </c>
      <c r="O334" s="4">
        <v>0.3</v>
      </c>
      <c r="P334">
        <v>20</v>
      </c>
      <c r="Q334" s="5">
        <v>8</v>
      </c>
      <c r="R334" s="6">
        <f t="shared" si="47"/>
        <v>6</v>
      </c>
      <c r="S334" t="str">
        <f t="shared" si="42"/>
        <v>0</v>
      </c>
      <c r="T334" s="8">
        <f t="shared" si="43"/>
        <v>5</v>
      </c>
      <c r="U334" s="4">
        <f t="shared" si="44"/>
        <v>6</v>
      </c>
    </row>
    <row r="335" spans="6:21">
      <c r="F335" s="3">
        <v>43069</v>
      </c>
      <c r="G335" s="3" t="str">
        <f t="shared" si="40"/>
        <v>November</v>
      </c>
      <c r="H335" t="s">
        <v>11</v>
      </c>
      <c r="I335">
        <v>44.7</v>
      </c>
      <c r="J335">
        <v>1.05</v>
      </c>
      <c r="K335" t="str">
        <f t="shared" si="45"/>
        <v>Heavy</v>
      </c>
      <c r="L335">
        <v>28</v>
      </c>
      <c r="M335" t="str">
        <f t="shared" si="46"/>
        <v>Medium</v>
      </c>
      <c r="N335" t="str">
        <f t="shared" si="41"/>
        <v>5</v>
      </c>
      <c r="O335" s="4">
        <v>0.3</v>
      </c>
      <c r="P335">
        <v>19</v>
      </c>
      <c r="Q335" s="5">
        <v>8</v>
      </c>
      <c r="R335" s="6">
        <f t="shared" si="47"/>
        <v>5.7</v>
      </c>
      <c r="S335" t="str">
        <f t="shared" si="42"/>
        <v>0</v>
      </c>
      <c r="T335" s="8">
        <f t="shared" si="43"/>
        <v>5</v>
      </c>
      <c r="U335" s="4">
        <f t="shared" si="44"/>
        <v>5.7</v>
      </c>
    </row>
    <row r="336" spans="6:21">
      <c r="F336" s="3">
        <v>43070</v>
      </c>
      <c r="G336" s="3" t="str">
        <f t="shared" si="40"/>
        <v>December</v>
      </c>
      <c r="H336" t="s">
        <v>12</v>
      </c>
      <c r="I336">
        <v>48.7</v>
      </c>
      <c r="J336">
        <v>1</v>
      </c>
      <c r="K336" t="str">
        <f t="shared" si="45"/>
        <v>Medium</v>
      </c>
      <c r="L336">
        <v>34</v>
      </c>
      <c r="M336" t="str">
        <f t="shared" si="46"/>
        <v>Medium</v>
      </c>
      <c r="N336" t="str">
        <f t="shared" si="41"/>
        <v>5</v>
      </c>
      <c r="O336" s="4">
        <v>0.3</v>
      </c>
      <c r="P336">
        <v>19</v>
      </c>
      <c r="Q336" s="5">
        <v>8</v>
      </c>
      <c r="R336" s="6">
        <f t="shared" si="47"/>
        <v>5.7</v>
      </c>
      <c r="S336" t="str">
        <f t="shared" si="42"/>
        <v>0</v>
      </c>
      <c r="T336" s="8">
        <f t="shared" si="43"/>
        <v>5</v>
      </c>
      <c r="U336" s="4">
        <f t="shared" si="44"/>
        <v>5.7</v>
      </c>
    </row>
    <row r="337" spans="6:21">
      <c r="F337" s="3">
        <v>43071</v>
      </c>
      <c r="G337" s="3" t="str">
        <f t="shared" si="40"/>
        <v>December</v>
      </c>
      <c r="H337" t="s">
        <v>13</v>
      </c>
      <c r="I337">
        <v>44.1</v>
      </c>
      <c r="J337">
        <v>1.1100000000000001</v>
      </c>
      <c r="K337" t="str">
        <f t="shared" si="45"/>
        <v>Heavy</v>
      </c>
      <c r="L337">
        <v>35</v>
      </c>
      <c r="M337" t="str">
        <f t="shared" si="46"/>
        <v>Medium</v>
      </c>
      <c r="N337" t="str">
        <f t="shared" si="41"/>
        <v>5</v>
      </c>
      <c r="O337" s="4">
        <v>0.3</v>
      </c>
      <c r="P337">
        <v>17</v>
      </c>
      <c r="Q337" s="5">
        <v>8</v>
      </c>
      <c r="R337" s="6">
        <f t="shared" si="47"/>
        <v>5.0999999999999996</v>
      </c>
      <c r="S337" t="str">
        <f t="shared" si="42"/>
        <v>0</v>
      </c>
      <c r="T337" s="8">
        <f t="shared" si="43"/>
        <v>5</v>
      </c>
      <c r="U337" s="4">
        <f t="shared" si="44"/>
        <v>5.0999999999999996</v>
      </c>
    </row>
    <row r="338" spans="6:21">
      <c r="F338" s="3">
        <v>43072</v>
      </c>
      <c r="G338" s="3" t="str">
        <f t="shared" si="40"/>
        <v>December</v>
      </c>
      <c r="H338" t="s">
        <v>7</v>
      </c>
      <c r="I338">
        <v>33.5</v>
      </c>
      <c r="J338">
        <v>1.18</v>
      </c>
      <c r="K338" t="str">
        <f t="shared" si="45"/>
        <v>Heavy</v>
      </c>
      <c r="L338">
        <v>19</v>
      </c>
      <c r="M338" t="str">
        <f t="shared" si="46"/>
        <v>Low</v>
      </c>
      <c r="N338" t="str">
        <f t="shared" si="41"/>
        <v>5</v>
      </c>
      <c r="O338" s="4">
        <v>0.3</v>
      </c>
      <c r="P338">
        <v>15</v>
      </c>
      <c r="Q338" s="5">
        <v>8</v>
      </c>
      <c r="R338" s="6">
        <f t="shared" si="47"/>
        <v>4.5</v>
      </c>
      <c r="S338" t="str">
        <f t="shared" si="42"/>
        <v>0</v>
      </c>
      <c r="T338" s="8">
        <f t="shared" si="43"/>
        <v>5</v>
      </c>
      <c r="U338" s="4">
        <f t="shared" si="44"/>
        <v>4.5</v>
      </c>
    </row>
    <row r="339" spans="6:21">
      <c r="F339" s="3">
        <v>43073</v>
      </c>
      <c r="G339" s="3" t="str">
        <f t="shared" si="40"/>
        <v>December</v>
      </c>
      <c r="H339" t="s">
        <v>8</v>
      </c>
      <c r="I339">
        <v>34.9</v>
      </c>
      <c r="J339">
        <v>1.54</v>
      </c>
      <c r="K339" t="str">
        <f t="shared" si="45"/>
        <v>Heavy</v>
      </c>
      <c r="L339">
        <v>16</v>
      </c>
      <c r="M339" t="str">
        <f t="shared" si="46"/>
        <v>Low</v>
      </c>
      <c r="N339" t="str">
        <f t="shared" si="41"/>
        <v>5</v>
      </c>
      <c r="O339" s="4">
        <v>0.3</v>
      </c>
      <c r="P339">
        <v>13</v>
      </c>
      <c r="Q339" s="5">
        <v>8</v>
      </c>
      <c r="R339" s="6">
        <f t="shared" si="47"/>
        <v>3.9</v>
      </c>
      <c r="S339" t="str">
        <f t="shared" si="42"/>
        <v>0</v>
      </c>
      <c r="T339" s="8">
        <f t="shared" si="43"/>
        <v>5</v>
      </c>
      <c r="U339" s="4">
        <f t="shared" si="44"/>
        <v>3.9</v>
      </c>
    </row>
    <row r="340" spans="6:21">
      <c r="F340" s="3">
        <v>43074</v>
      </c>
      <c r="G340" s="3" t="str">
        <f t="shared" si="40"/>
        <v>December</v>
      </c>
      <c r="H340" t="s">
        <v>9</v>
      </c>
      <c r="I340">
        <v>22</v>
      </c>
      <c r="J340">
        <v>1.82</v>
      </c>
      <c r="K340" t="str">
        <f t="shared" si="45"/>
        <v>Heavy</v>
      </c>
      <c r="L340">
        <v>11</v>
      </c>
      <c r="M340" t="str">
        <f t="shared" si="46"/>
        <v>Low</v>
      </c>
      <c r="N340" t="str">
        <f t="shared" si="41"/>
        <v>5</v>
      </c>
      <c r="O340" s="4">
        <v>0.3</v>
      </c>
      <c r="P340">
        <v>10</v>
      </c>
      <c r="Q340" s="5">
        <v>8</v>
      </c>
      <c r="R340" s="6">
        <f t="shared" si="47"/>
        <v>3</v>
      </c>
      <c r="S340" t="str">
        <f t="shared" si="42"/>
        <v>0</v>
      </c>
      <c r="T340" s="8">
        <f t="shared" si="43"/>
        <v>5</v>
      </c>
      <c r="U340" s="4">
        <f t="shared" si="44"/>
        <v>3</v>
      </c>
    </row>
    <row r="341" spans="6:21">
      <c r="F341" s="3">
        <v>43075</v>
      </c>
      <c r="G341" s="3" t="str">
        <f t="shared" si="40"/>
        <v>December</v>
      </c>
      <c r="H341" t="s">
        <v>10</v>
      </c>
      <c r="I341">
        <v>44.7</v>
      </c>
      <c r="J341">
        <v>0.95</v>
      </c>
      <c r="K341" t="str">
        <f t="shared" si="45"/>
        <v>Medium</v>
      </c>
      <c r="L341">
        <v>28</v>
      </c>
      <c r="M341" t="str">
        <f t="shared" si="46"/>
        <v>Medium</v>
      </c>
      <c r="N341" t="str">
        <f t="shared" si="41"/>
        <v>5</v>
      </c>
      <c r="O341" s="4">
        <v>0.3</v>
      </c>
      <c r="P341">
        <v>19</v>
      </c>
      <c r="Q341" s="5">
        <v>8</v>
      </c>
      <c r="R341" s="6">
        <f t="shared" si="47"/>
        <v>5.7</v>
      </c>
      <c r="S341" t="str">
        <f t="shared" si="42"/>
        <v>0</v>
      </c>
      <c r="T341" s="8">
        <f t="shared" si="43"/>
        <v>5</v>
      </c>
      <c r="U341" s="4">
        <f t="shared" si="44"/>
        <v>5.7</v>
      </c>
    </row>
    <row r="342" spans="6:21">
      <c r="F342" s="3">
        <v>43076</v>
      </c>
      <c r="G342" s="3" t="str">
        <f t="shared" si="40"/>
        <v>December</v>
      </c>
      <c r="H342" t="s">
        <v>11</v>
      </c>
      <c r="I342">
        <v>42.1</v>
      </c>
      <c r="J342">
        <v>1.05</v>
      </c>
      <c r="K342" t="str">
        <f t="shared" si="45"/>
        <v>Heavy</v>
      </c>
      <c r="L342">
        <v>26</v>
      </c>
      <c r="M342" t="str">
        <f t="shared" si="46"/>
        <v>Medium</v>
      </c>
      <c r="N342" t="str">
        <f t="shared" si="41"/>
        <v>5</v>
      </c>
      <c r="O342" s="4">
        <v>0.3</v>
      </c>
      <c r="P342">
        <v>17</v>
      </c>
      <c r="Q342" s="5">
        <v>8</v>
      </c>
      <c r="R342" s="6">
        <f t="shared" si="47"/>
        <v>5.0999999999999996</v>
      </c>
      <c r="S342" t="str">
        <f t="shared" si="42"/>
        <v>0</v>
      </c>
      <c r="T342" s="8">
        <f t="shared" si="43"/>
        <v>5</v>
      </c>
      <c r="U342" s="4">
        <f t="shared" si="44"/>
        <v>5.0999999999999996</v>
      </c>
    </row>
    <row r="343" spans="6:21">
      <c r="F343" s="3">
        <v>43077</v>
      </c>
      <c r="G343" s="3" t="str">
        <f t="shared" si="40"/>
        <v>December</v>
      </c>
      <c r="H343" t="s">
        <v>12</v>
      </c>
      <c r="I343">
        <v>40.5</v>
      </c>
      <c r="J343">
        <v>1.25</v>
      </c>
      <c r="K343" t="str">
        <f t="shared" si="45"/>
        <v>Heavy</v>
      </c>
      <c r="L343">
        <v>30</v>
      </c>
      <c r="M343" t="str">
        <f t="shared" si="46"/>
        <v>Medium</v>
      </c>
      <c r="N343" t="str">
        <f t="shared" si="41"/>
        <v>5</v>
      </c>
      <c r="O343" s="4">
        <v>0.3</v>
      </c>
      <c r="P343">
        <v>15</v>
      </c>
      <c r="Q343" s="5">
        <v>8</v>
      </c>
      <c r="R343" s="6">
        <f t="shared" si="47"/>
        <v>4.5</v>
      </c>
      <c r="S343" t="str">
        <f t="shared" si="42"/>
        <v>0</v>
      </c>
      <c r="T343" s="8">
        <f t="shared" si="43"/>
        <v>5</v>
      </c>
      <c r="U343" s="4">
        <f t="shared" si="44"/>
        <v>4.5</v>
      </c>
    </row>
    <row r="344" spans="6:21">
      <c r="F344" s="3">
        <v>43078</v>
      </c>
      <c r="G344" s="3" t="str">
        <f t="shared" si="40"/>
        <v>December</v>
      </c>
      <c r="H344" t="s">
        <v>13</v>
      </c>
      <c r="I344">
        <v>31.2</v>
      </c>
      <c r="J344">
        <v>1.43</v>
      </c>
      <c r="K344" t="str">
        <f t="shared" si="45"/>
        <v>Heavy</v>
      </c>
      <c r="L344">
        <v>19</v>
      </c>
      <c r="M344" t="str">
        <f t="shared" si="46"/>
        <v>Low</v>
      </c>
      <c r="N344" t="str">
        <f t="shared" si="41"/>
        <v>5</v>
      </c>
      <c r="O344" s="4">
        <v>0.3</v>
      </c>
      <c r="P344">
        <v>14</v>
      </c>
      <c r="Q344" s="5">
        <v>8</v>
      </c>
      <c r="R344" s="6">
        <f t="shared" si="47"/>
        <v>4.2</v>
      </c>
      <c r="S344" t="str">
        <f t="shared" si="42"/>
        <v>0</v>
      </c>
      <c r="T344" s="8">
        <f t="shared" si="43"/>
        <v>5</v>
      </c>
      <c r="U344" s="4">
        <f t="shared" si="44"/>
        <v>4.2</v>
      </c>
    </row>
    <row r="345" spans="6:21">
      <c r="F345" s="3">
        <v>43079</v>
      </c>
      <c r="G345" s="3" t="str">
        <f t="shared" si="40"/>
        <v>December</v>
      </c>
      <c r="H345" t="s">
        <v>7</v>
      </c>
      <c r="I345">
        <v>31.3</v>
      </c>
      <c r="J345">
        <v>1.82</v>
      </c>
      <c r="K345" t="str">
        <f t="shared" si="45"/>
        <v>Heavy</v>
      </c>
      <c r="L345">
        <v>15</v>
      </c>
      <c r="M345" t="str">
        <f t="shared" si="46"/>
        <v>Low</v>
      </c>
      <c r="N345" t="str">
        <f t="shared" si="41"/>
        <v>5</v>
      </c>
      <c r="O345" s="4">
        <v>0.3</v>
      </c>
      <c r="P345">
        <v>11</v>
      </c>
      <c r="Q345" s="5">
        <v>8</v>
      </c>
      <c r="R345" s="6">
        <f t="shared" si="47"/>
        <v>3.3</v>
      </c>
      <c r="S345" t="str">
        <f t="shared" si="42"/>
        <v>0</v>
      </c>
      <c r="T345" s="8">
        <f t="shared" si="43"/>
        <v>5</v>
      </c>
      <c r="U345" s="4">
        <f t="shared" si="44"/>
        <v>3.3</v>
      </c>
    </row>
    <row r="346" spans="6:21">
      <c r="F346" s="3">
        <v>43080</v>
      </c>
      <c r="G346" s="3" t="str">
        <f t="shared" si="40"/>
        <v>December</v>
      </c>
      <c r="H346" t="s">
        <v>8</v>
      </c>
      <c r="I346">
        <v>45.1</v>
      </c>
      <c r="J346">
        <v>1.1100000000000001</v>
      </c>
      <c r="K346" t="str">
        <f t="shared" si="45"/>
        <v>Heavy</v>
      </c>
      <c r="L346">
        <v>33</v>
      </c>
      <c r="M346" t="str">
        <f t="shared" si="46"/>
        <v>Medium</v>
      </c>
      <c r="N346" t="str">
        <f t="shared" si="41"/>
        <v>5</v>
      </c>
      <c r="O346" s="4">
        <v>0.3</v>
      </c>
      <c r="P346">
        <v>17</v>
      </c>
      <c r="Q346" s="5">
        <v>8</v>
      </c>
      <c r="R346" s="6">
        <f t="shared" si="47"/>
        <v>5.0999999999999996</v>
      </c>
      <c r="S346" t="str">
        <f t="shared" si="42"/>
        <v>0</v>
      </c>
      <c r="T346" s="8">
        <f t="shared" si="43"/>
        <v>5</v>
      </c>
      <c r="U346" s="4">
        <f t="shared" si="44"/>
        <v>5.0999999999999996</v>
      </c>
    </row>
    <row r="347" spans="6:21">
      <c r="F347" s="3">
        <v>43081</v>
      </c>
      <c r="G347" s="3" t="str">
        <f t="shared" si="40"/>
        <v>December</v>
      </c>
      <c r="H347" t="s">
        <v>9</v>
      </c>
      <c r="I347">
        <v>33.5</v>
      </c>
      <c r="J347">
        <v>1.33</v>
      </c>
      <c r="K347" t="str">
        <f t="shared" si="45"/>
        <v>Heavy</v>
      </c>
      <c r="L347">
        <v>22</v>
      </c>
      <c r="M347" t="str">
        <f t="shared" si="46"/>
        <v>Low</v>
      </c>
      <c r="N347" t="str">
        <f t="shared" si="41"/>
        <v>5</v>
      </c>
      <c r="O347" s="4">
        <v>0.3</v>
      </c>
      <c r="P347">
        <v>15</v>
      </c>
      <c r="Q347" s="5">
        <v>8</v>
      </c>
      <c r="R347" s="6">
        <f t="shared" si="47"/>
        <v>4.5</v>
      </c>
      <c r="S347" t="str">
        <f t="shared" si="42"/>
        <v>0</v>
      </c>
      <c r="T347" s="8">
        <f t="shared" si="43"/>
        <v>5</v>
      </c>
      <c r="U347" s="4">
        <f t="shared" si="44"/>
        <v>4.5</v>
      </c>
    </row>
    <row r="348" spans="6:21">
      <c r="F348" s="3">
        <v>43082</v>
      </c>
      <c r="G348" s="3" t="str">
        <f t="shared" si="40"/>
        <v>December</v>
      </c>
      <c r="H348" t="s">
        <v>10</v>
      </c>
      <c r="I348">
        <v>32.200000000000003</v>
      </c>
      <c r="J348">
        <v>1.43</v>
      </c>
      <c r="K348" t="str">
        <f t="shared" si="45"/>
        <v>Heavy</v>
      </c>
      <c r="L348">
        <v>26</v>
      </c>
      <c r="M348" t="str">
        <f t="shared" si="46"/>
        <v>Medium</v>
      </c>
      <c r="N348" t="str">
        <f t="shared" si="41"/>
        <v>5</v>
      </c>
      <c r="O348" s="4">
        <v>0.3</v>
      </c>
      <c r="P348">
        <v>14</v>
      </c>
      <c r="Q348" s="5">
        <v>8</v>
      </c>
      <c r="R348" s="6">
        <f t="shared" si="47"/>
        <v>4.2</v>
      </c>
      <c r="S348" t="str">
        <f t="shared" si="42"/>
        <v>0</v>
      </c>
      <c r="T348" s="8">
        <f t="shared" si="43"/>
        <v>5</v>
      </c>
      <c r="U348" s="4">
        <f t="shared" si="44"/>
        <v>4.2</v>
      </c>
    </row>
    <row r="349" spans="6:21">
      <c r="F349" s="3">
        <v>43083</v>
      </c>
      <c r="G349" s="3" t="str">
        <f t="shared" si="40"/>
        <v>December</v>
      </c>
      <c r="H349" t="s">
        <v>11</v>
      </c>
      <c r="I349">
        <v>31.9</v>
      </c>
      <c r="J349">
        <v>1.54</v>
      </c>
      <c r="K349" t="str">
        <f t="shared" si="45"/>
        <v>Heavy</v>
      </c>
      <c r="L349">
        <v>24</v>
      </c>
      <c r="M349" t="str">
        <f t="shared" si="46"/>
        <v>Low</v>
      </c>
      <c r="N349" t="str">
        <f t="shared" si="41"/>
        <v>5</v>
      </c>
      <c r="O349" s="4">
        <v>0.3</v>
      </c>
      <c r="P349">
        <v>13</v>
      </c>
      <c r="Q349" s="5">
        <v>8</v>
      </c>
      <c r="R349" s="6">
        <f t="shared" si="47"/>
        <v>3.9</v>
      </c>
      <c r="S349" t="str">
        <f t="shared" si="42"/>
        <v>0</v>
      </c>
      <c r="T349" s="8">
        <f t="shared" si="43"/>
        <v>5</v>
      </c>
      <c r="U349" s="4">
        <f t="shared" si="44"/>
        <v>3.9</v>
      </c>
    </row>
    <row r="350" spans="6:21">
      <c r="F350" s="3">
        <v>43084</v>
      </c>
      <c r="G350" s="3" t="str">
        <f t="shared" si="40"/>
        <v>December</v>
      </c>
      <c r="H350" t="s">
        <v>12</v>
      </c>
      <c r="I350">
        <v>42.1</v>
      </c>
      <c r="J350">
        <v>1.05</v>
      </c>
      <c r="K350" t="str">
        <f t="shared" si="45"/>
        <v>Heavy</v>
      </c>
      <c r="L350">
        <v>30</v>
      </c>
      <c r="M350" t="str">
        <f t="shared" si="46"/>
        <v>Medium</v>
      </c>
      <c r="N350" t="str">
        <f t="shared" si="41"/>
        <v>5</v>
      </c>
      <c r="O350" s="4">
        <v>0.3</v>
      </c>
      <c r="P350">
        <v>17</v>
      </c>
      <c r="Q350" s="5">
        <v>8</v>
      </c>
      <c r="R350" s="6">
        <f t="shared" si="47"/>
        <v>5.0999999999999996</v>
      </c>
      <c r="S350" t="str">
        <f t="shared" si="42"/>
        <v>0</v>
      </c>
      <c r="T350" s="8">
        <f t="shared" si="43"/>
        <v>5</v>
      </c>
      <c r="U350" s="4">
        <f t="shared" si="44"/>
        <v>5.0999999999999996</v>
      </c>
    </row>
    <row r="351" spans="6:21">
      <c r="F351" s="3">
        <v>43085</v>
      </c>
      <c r="G351" s="3" t="str">
        <f t="shared" si="40"/>
        <v>December</v>
      </c>
      <c r="H351" t="s">
        <v>13</v>
      </c>
      <c r="I351">
        <v>35.5</v>
      </c>
      <c r="J351">
        <v>1.25</v>
      </c>
      <c r="K351" t="str">
        <f t="shared" si="45"/>
        <v>Heavy</v>
      </c>
      <c r="L351">
        <v>30</v>
      </c>
      <c r="M351" t="str">
        <f t="shared" si="46"/>
        <v>Medium</v>
      </c>
      <c r="N351" t="str">
        <f t="shared" si="41"/>
        <v>5</v>
      </c>
      <c r="O351" s="4">
        <v>0.3</v>
      </c>
      <c r="P351">
        <v>15</v>
      </c>
      <c r="Q351" s="5">
        <v>8</v>
      </c>
      <c r="R351" s="6">
        <f t="shared" si="47"/>
        <v>4.5</v>
      </c>
      <c r="S351" t="str">
        <f t="shared" si="42"/>
        <v>0</v>
      </c>
      <c r="T351" s="8">
        <f t="shared" si="43"/>
        <v>5</v>
      </c>
      <c r="U351" s="4">
        <f t="shared" si="44"/>
        <v>4.5</v>
      </c>
    </row>
    <row r="352" spans="6:21">
      <c r="F352" s="3">
        <v>43086</v>
      </c>
      <c r="G352" s="3" t="str">
        <f t="shared" si="40"/>
        <v>December</v>
      </c>
      <c r="H352" t="s">
        <v>7</v>
      </c>
      <c r="I352">
        <v>32.200000000000003</v>
      </c>
      <c r="J352">
        <v>1.33</v>
      </c>
      <c r="K352" t="str">
        <f t="shared" si="45"/>
        <v>Heavy</v>
      </c>
      <c r="L352">
        <v>16</v>
      </c>
      <c r="M352" t="str">
        <f t="shared" si="46"/>
        <v>Low</v>
      </c>
      <c r="N352" t="str">
        <f t="shared" si="41"/>
        <v>5</v>
      </c>
      <c r="O352" s="4">
        <v>0.3</v>
      </c>
      <c r="P352">
        <v>14</v>
      </c>
      <c r="Q352" s="5">
        <v>8</v>
      </c>
      <c r="R352" s="6">
        <f t="shared" si="47"/>
        <v>4.2</v>
      </c>
      <c r="S352" t="str">
        <f t="shared" si="42"/>
        <v>0</v>
      </c>
      <c r="T352" s="8">
        <f t="shared" si="43"/>
        <v>5</v>
      </c>
      <c r="U352" s="4">
        <f t="shared" si="44"/>
        <v>4.2</v>
      </c>
    </row>
    <row r="353" spans="6:21">
      <c r="F353" s="3">
        <v>43087</v>
      </c>
      <c r="G353" s="3" t="str">
        <f t="shared" si="40"/>
        <v>December</v>
      </c>
      <c r="H353" t="s">
        <v>8</v>
      </c>
      <c r="I353">
        <v>30.9</v>
      </c>
      <c r="J353">
        <v>1.43</v>
      </c>
      <c r="K353" t="str">
        <f t="shared" si="45"/>
        <v>Heavy</v>
      </c>
      <c r="L353">
        <v>27</v>
      </c>
      <c r="M353" t="str">
        <f t="shared" si="46"/>
        <v>Medium</v>
      </c>
      <c r="N353" t="str">
        <f t="shared" si="41"/>
        <v>5</v>
      </c>
      <c r="O353" s="4">
        <v>0.3</v>
      </c>
      <c r="P353">
        <v>13</v>
      </c>
      <c r="Q353" s="5">
        <v>8</v>
      </c>
      <c r="R353" s="6">
        <f t="shared" si="47"/>
        <v>3.9</v>
      </c>
      <c r="S353" t="str">
        <f t="shared" si="42"/>
        <v>0</v>
      </c>
      <c r="T353" s="8">
        <f t="shared" si="43"/>
        <v>5</v>
      </c>
      <c r="U353" s="4">
        <f t="shared" si="44"/>
        <v>3.9</v>
      </c>
    </row>
    <row r="354" spans="6:21">
      <c r="F354" s="3">
        <v>43088</v>
      </c>
      <c r="G354" s="3" t="str">
        <f t="shared" si="40"/>
        <v>December</v>
      </c>
      <c r="H354" t="s">
        <v>9</v>
      </c>
      <c r="I354">
        <v>41.4</v>
      </c>
      <c r="J354">
        <v>1</v>
      </c>
      <c r="K354" t="str">
        <f t="shared" si="45"/>
        <v>Medium</v>
      </c>
      <c r="L354">
        <v>33</v>
      </c>
      <c r="M354" t="str">
        <f t="shared" si="46"/>
        <v>Medium</v>
      </c>
      <c r="N354" t="str">
        <f t="shared" si="41"/>
        <v>5</v>
      </c>
      <c r="O354" s="4">
        <v>0.3</v>
      </c>
      <c r="P354">
        <v>18</v>
      </c>
      <c r="Q354" s="5">
        <v>8</v>
      </c>
      <c r="R354" s="6">
        <f t="shared" si="47"/>
        <v>5.3999999999999995</v>
      </c>
      <c r="S354" t="str">
        <f t="shared" si="42"/>
        <v>0</v>
      </c>
      <c r="T354" s="8">
        <f t="shared" si="43"/>
        <v>5</v>
      </c>
      <c r="U354" s="4">
        <f t="shared" si="44"/>
        <v>5.3999999999999995</v>
      </c>
    </row>
    <row r="355" spans="6:21">
      <c r="F355" s="3">
        <v>43089</v>
      </c>
      <c r="G355" s="3" t="str">
        <f t="shared" si="40"/>
        <v>December</v>
      </c>
      <c r="H355" t="s">
        <v>10</v>
      </c>
      <c r="I355">
        <v>36.799999999999997</v>
      </c>
      <c r="J355">
        <v>1.25</v>
      </c>
      <c r="K355" t="str">
        <f t="shared" si="45"/>
        <v>Heavy</v>
      </c>
      <c r="L355">
        <v>20</v>
      </c>
      <c r="M355" t="str">
        <f t="shared" si="46"/>
        <v>Low</v>
      </c>
      <c r="N355" t="str">
        <f t="shared" si="41"/>
        <v>5</v>
      </c>
      <c r="O355" s="4">
        <v>0.3</v>
      </c>
      <c r="P355">
        <v>16</v>
      </c>
      <c r="Q355" s="5">
        <v>8</v>
      </c>
      <c r="R355" s="6">
        <f t="shared" si="47"/>
        <v>4.8</v>
      </c>
      <c r="S355" t="str">
        <f t="shared" si="42"/>
        <v>0</v>
      </c>
      <c r="T355" s="8">
        <f t="shared" si="43"/>
        <v>5</v>
      </c>
      <c r="U355" s="4">
        <f t="shared" si="44"/>
        <v>4.8</v>
      </c>
    </row>
    <row r="356" spans="6:21">
      <c r="F356" s="3">
        <v>43090</v>
      </c>
      <c r="G356" s="3" t="str">
        <f t="shared" si="40"/>
        <v>December</v>
      </c>
      <c r="H356" t="s">
        <v>11</v>
      </c>
      <c r="I356">
        <v>40.5</v>
      </c>
      <c r="J356">
        <v>1.33</v>
      </c>
      <c r="K356" t="str">
        <f t="shared" si="45"/>
        <v>Heavy</v>
      </c>
      <c r="L356">
        <v>23</v>
      </c>
      <c r="M356" t="str">
        <f t="shared" si="46"/>
        <v>Low</v>
      </c>
      <c r="N356" t="str">
        <f t="shared" si="41"/>
        <v>5</v>
      </c>
      <c r="O356" s="4">
        <v>0.3</v>
      </c>
      <c r="P356">
        <v>15</v>
      </c>
      <c r="Q356" s="5">
        <v>8</v>
      </c>
      <c r="R356" s="6">
        <f t="shared" si="47"/>
        <v>4.5</v>
      </c>
      <c r="S356" t="str">
        <f t="shared" si="42"/>
        <v>0</v>
      </c>
      <c r="T356" s="8">
        <f t="shared" si="43"/>
        <v>5</v>
      </c>
      <c r="U356" s="4">
        <f t="shared" si="44"/>
        <v>4.5</v>
      </c>
    </row>
    <row r="357" spans="6:21">
      <c r="F357" s="3">
        <v>43091</v>
      </c>
      <c r="G357" s="3" t="str">
        <f t="shared" si="40"/>
        <v>December</v>
      </c>
      <c r="H357" t="s">
        <v>12</v>
      </c>
      <c r="I357">
        <v>30.9</v>
      </c>
      <c r="J357">
        <v>1.54</v>
      </c>
      <c r="K357" t="str">
        <f t="shared" si="45"/>
        <v>Heavy</v>
      </c>
      <c r="L357">
        <v>17</v>
      </c>
      <c r="M357" t="str">
        <f t="shared" si="46"/>
        <v>Low</v>
      </c>
      <c r="N357" t="str">
        <f t="shared" si="41"/>
        <v>5</v>
      </c>
      <c r="O357" s="4">
        <v>0.3</v>
      </c>
      <c r="P357">
        <v>13</v>
      </c>
      <c r="Q357" s="5">
        <v>8</v>
      </c>
      <c r="R357" s="6">
        <f t="shared" si="47"/>
        <v>3.9</v>
      </c>
      <c r="S357" t="str">
        <f t="shared" si="42"/>
        <v>0</v>
      </c>
      <c r="T357" s="8">
        <f t="shared" si="43"/>
        <v>5</v>
      </c>
      <c r="U357" s="4">
        <f t="shared" si="44"/>
        <v>3.9</v>
      </c>
    </row>
    <row r="358" spans="6:21">
      <c r="F358" s="3">
        <v>43092</v>
      </c>
      <c r="G358" s="3" t="str">
        <f t="shared" si="40"/>
        <v>December</v>
      </c>
      <c r="H358" t="s">
        <v>13</v>
      </c>
      <c r="I358">
        <v>42.4</v>
      </c>
      <c r="J358">
        <v>1.1100000000000001</v>
      </c>
      <c r="K358" t="str">
        <f t="shared" si="45"/>
        <v>Heavy</v>
      </c>
      <c r="L358">
        <v>20</v>
      </c>
      <c r="M358" t="str">
        <f t="shared" si="46"/>
        <v>Low</v>
      </c>
      <c r="N358" t="str">
        <f t="shared" si="41"/>
        <v>5</v>
      </c>
      <c r="O358" s="4">
        <v>0.3</v>
      </c>
      <c r="P358">
        <v>18</v>
      </c>
      <c r="Q358" s="5">
        <v>8</v>
      </c>
      <c r="R358" s="6">
        <f t="shared" si="47"/>
        <v>5.3999999999999995</v>
      </c>
      <c r="S358" t="str">
        <f t="shared" si="42"/>
        <v>0</v>
      </c>
      <c r="T358" s="8">
        <f t="shared" si="43"/>
        <v>5</v>
      </c>
      <c r="U358" s="4">
        <f t="shared" si="44"/>
        <v>5.3999999999999995</v>
      </c>
    </row>
    <row r="359" spans="6:21">
      <c r="F359" s="3">
        <v>43093</v>
      </c>
      <c r="G359" s="3" t="str">
        <f t="shared" si="40"/>
        <v>December</v>
      </c>
      <c r="H359" t="s">
        <v>7</v>
      </c>
      <c r="I359">
        <v>35.799999999999997</v>
      </c>
      <c r="J359">
        <v>1.25</v>
      </c>
      <c r="K359" t="str">
        <f t="shared" si="45"/>
        <v>Heavy</v>
      </c>
      <c r="L359">
        <v>26</v>
      </c>
      <c r="M359" t="str">
        <f t="shared" si="46"/>
        <v>Medium</v>
      </c>
      <c r="N359" t="str">
        <f t="shared" si="41"/>
        <v>5</v>
      </c>
      <c r="O359" s="4">
        <v>0.3</v>
      </c>
      <c r="P359">
        <v>16</v>
      </c>
      <c r="Q359" s="5">
        <v>8</v>
      </c>
      <c r="R359" s="6">
        <f t="shared" si="47"/>
        <v>4.8</v>
      </c>
      <c r="S359" t="str">
        <f t="shared" si="42"/>
        <v>0</v>
      </c>
      <c r="T359" s="8">
        <f t="shared" si="43"/>
        <v>5</v>
      </c>
      <c r="U359" s="4">
        <f t="shared" si="44"/>
        <v>4.8</v>
      </c>
    </row>
    <row r="360" spans="6:21">
      <c r="F360" s="3">
        <v>43094</v>
      </c>
      <c r="G360" s="3" t="str">
        <f t="shared" si="40"/>
        <v>December</v>
      </c>
      <c r="H360" t="s">
        <v>8</v>
      </c>
      <c r="I360">
        <v>35.5</v>
      </c>
      <c r="J360">
        <v>1.25</v>
      </c>
      <c r="K360" t="str">
        <f t="shared" si="45"/>
        <v>Heavy</v>
      </c>
      <c r="L360">
        <v>19</v>
      </c>
      <c r="M360" t="str">
        <f t="shared" si="46"/>
        <v>Low</v>
      </c>
      <c r="N360" t="str">
        <f t="shared" si="41"/>
        <v>5</v>
      </c>
      <c r="O360" s="4">
        <v>0.3</v>
      </c>
      <c r="P360">
        <v>15</v>
      </c>
      <c r="Q360" s="5">
        <v>8</v>
      </c>
      <c r="R360" s="6">
        <f t="shared" si="47"/>
        <v>4.5</v>
      </c>
      <c r="S360" t="str">
        <f t="shared" si="42"/>
        <v>0</v>
      </c>
      <c r="T360" s="8">
        <f t="shared" si="43"/>
        <v>5</v>
      </c>
      <c r="U360" s="4">
        <f t="shared" si="44"/>
        <v>4.5</v>
      </c>
    </row>
    <row r="361" spans="6:21">
      <c r="F361" s="3">
        <v>43095</v>
      </c>
      <c r="G361" s="3" t="str">
        <f t="shared" si="40"/>
        <v>December</v>
      </c>
      <c r="H361" t="s">
        <v>9</v>
      </c>
      <c r="I361">
        <v>28.9</v>
      </c>
      <c r="J361">
        <v>1.43</v>
      </c>
      <c r="K361" t="str">
        <f t="shared" si="45"/>
        <v>Heavy</v>
      </c>
      <c r="L361">
        <v>23</v>
      </c>
      <c r="M361" t="str">
        <f t="shared" si="46"/>
        <v>Low</v>
      </c>
      <c r="N361" t="str">
        <f t="shared" si="41"/>
        <v>5</v>
      </c>
      <c r="O361" s="4">
        <v>0.3</v>
      </c>
      <c r="P361">
        <v>13</v>
      </c>
      <c r="Q361" s="5">
        <v>8</v>
      </c>
      <c r="R361" s="6">
        <f t="shared" si="47"/>
        <v>3.9</v>
      </c>
      <c r="S361" t="str">
        <f t="shared" si="42"/>
        <v>0</v>
      </c>
      <c r="T361" s="8">
        <f t="shared" si="43"/>
        <v>5</v>
      </c>
      <c r="U361" s="4">
        <f t="shared" si="44"/>
        <v>3.9</v>
      </c>
    </row>
    <row r="362" spans="6:21">
      <c r="F362" s="3">
        <v>43096</v>
      </c>
      <c r="G362" s="3" t="str">
        <f t="shared" si="40"/>
        <v>December</v>
      </c>
      <c r="H362" t="s">
        <v>10</v>
      </c>
      <c r="I362">
        <v>42.7</v>
      </c>
      <c r="J362">
        <v>1</v>
      </c>
      <c r="K362" t="str">
        <f t="shared" si="45"/>
        <v>Medium</v>
      </c>
      <c r="L362">
        <v>33</v>
      </c>
      <c r="M362" t="str">
        <f t="shared" si="46"/>
        <v>Medium</v>
      </c>
      <c r="N362" t="str">
        <f t="shared" si="41"/>
        <v>5</v>
      </c>
      <c r="O362" s="4">
        <v>0.3</v>
      </c>
      <c r="P362">
        <v>19</v>
      </c>
      <c r="Q362" s="5">
        <v>8</v>
      </c>
      <c r="R362" s="6">
        <f t="shared" si="47"/>
        <v>5.7</v>
      </c>
      <c r="S362" t="str">
        <f t="shared" si="42"/>
        <v>0</v>
      </c>
      <c r="T362" s="8">
        <f t="shared" si="43"/>
        <v>5</v>
      </c>
      <c r="U362" s="4">
        <f t="shared" si="44"/>
        <v>5.7</v>
      </c>
    </row>
    <row r="363" spans="6:21">
      <c r="F363" s="3">
        <v>43097</v>
      </c>
      <c r="G363" s="3" t="str">
        <f t="shared" si="40"/>
        <v>December</v>
      </c>
      <c r="H363" t="s">
        <v>11</v>
      </c>
      <c r="I363">
        <v>37.799999999999997</v>
      </c>
      <c r="J363">
        <v>1.25</v>
      </c>
      <c r="K363" t="str">
        <f t="shared" si="45"/>
        <v>Heavy</v>
      </c>
      <c r="L363">
        <v>32</v>
      </c>
      <c r="M363" t="str">
        <f t="shared" si="46"/>
        <v>Medium</v>
      </c>
      <c r="N363" t="str">
        <f t="shared" si="41"/>
        <v>5</v>
      </c>
      <c r="O363" s="4">
        <v>0.3</v>
      </c>
      <c r="P363">
        <v>16</v>
      </c>
      <c r="Q363" s="5">
        <v>8</v>
      </c>
      <c r="R363" s="6">
        <f t="shared" si="47"/>
        <v>4.8</v>
      </c>
      <c r="S363" t="str">
        <f t="shared" si="42"/>
        <v>0</v>
      </c>
      <c r="T363" s="8">
        <f t="shared" si="43"/>
        <v>5</v>
      </c>
      <c r="U363" s="4">
        <f t="shared" si="44"/>
        <v>4.8</v>
      </c>
    </row>
    <row r="364" spans="6:21">
      <c r="F364" s="3">
        <v>43098</v>
      </c>
      <c r="G364" s="3" t="str">
        <f t="shared" si="40"/>
        <v>December</v>
      </c>
      <c r="H364" t="s">
        <v>12</v>
      </c>
      <c r="I364">
        <v>39.5</v>
      </c>
      <c r="J364">
        <v>1.25</v>
      </c>
      <c r="K364" t="str">
        <f t="shared" si="45"/>
        <v>Heavy</v>
      </c>
      <c r="L364">
        <v>17</v>
      </c>
      <c r="M364" t="str">
        <f t="shared" si="46"/>
        <v>Low</v>
      </c>
      <c r="N364" t="str">
        <f t="shared" si="41"/>
        <v>5</v>
      </c>
      <c r="O364" s="4">
        <v>0.3</v>
      </c>
      <c r="P364">
        <v>15</v>
      </c>
      <c r="Q364" s="5">
        <v>8</v>
      </c>
      <c r="R364" s="6">
        <f t="shared" si="47"/>
        <v>4.5</v>
      </c>
      <c r="S364" t="str">
        <f t="shared" si="42"/>
        <v>0</v>
      </c>
      <c r="T364" s="8">
        <f t="shared" si="43"/>
        <v>5</v>
      </c>
      <c r="U364" s="4">
        <f t="shared" si="44"/>
        <v>4.5</v>
      </c>
    </row>
    <row r="365" spans="6:21">
      <c r="F365" s="3">
        <v>43099</v>
      </c>
      <c r="G365" s="3" t="str">
        <f t="shared" si="40"/>
        <v>December</v>
      </c>
      <c r="H365" t="s">
        <v>13</v>
      </c>
      <c r="I365">
        <v>30.9</v>
      </c>
      <c r="J365">
        <v>1.43</v>
      </c>
      <c r="K365" t="str">
        <f t="shared" si="45"/>
        <v>Heavy</v>
      </c>
      <c r="L365">
        <v>22</v>
      </c>
      <c r="M365" t="str">
        <f t="shared" si="46"/>
        <v>Low</v>
      </c>
      <c r="N365" t="str">
        <f t="shared" si="41"/>
        <v>5</v>
      </c>
      <c r="O365" s="4">
        <v>0.3</v>
      </c>
      <c r="P365">
        <v>13</v>
      </c>
      <c r="Q365" s="5">
        <v>8</v>
      </c>
      <c r="R365" s="6">
        <f t="shared" si="47"/>
        <v>3.9</v>
      </c>
      <c r="S365" t="str">
        <f t="shared" si="42"/>
        <v>0</v>
      </c>
      <c r="T365" s="8">
        <f t="shared" si="43"/>
        <v>5</v>
      </c>
      <c r="U365" s="4">
        <f t="shared" si="44"/>
        <v>3.9</v>
      </c>
    </row>
    <row r="366" spans="6:21">
      <c r="F366" s="3">
        <v>43100</v>
      </c>
      <c r="G366" s="3" t="str">
        <f t="shared" si="40"/>
        <v>December</v>
      </c>
      <c r="H366" t="s">
        <v>7</v>
      </c>
      <c r="I366">
        <v>15.1</v>
      </c>
      <c r="J366">
        <v>2.5</v>
      </c>
      <c r="K366" t="str">
        <f t="shared" si="45"/>
        <v>Heavy</v>
      </c>
      <c r="L366">
        <v>9</v>
      </c>
      <c r="M366" t="str">
        <f t="shared" si="46"/>
        <v>Low</v>
      </c>
      <c r="N366" t="str">
        <f t="shared" si="41"/>
        <v>5</v>
      </c>
      <c r="O366" s="4">
        <v>0.3</v>
      </c>
      <c r="P366">
        <v>7</v>
      </c>
      <c r="Q366" s="5">
        <v>8</v>
      </c>
      <c r="R366" s="6">
        <f t="shared" si="47"/>
        <v>2.1</v>
      </c>
      <c r="S366" t="str">
        <f t="shared" si="42"/>
        <v>0</v>
      </c>
      <c r="T366" s="8">
        <f t="shared" si="43"/>
        <v>5</v>
      </c>
      <c r="U366" s="4">
        <f t="shared" si="44"/>
        <v>2.1</v>
      </c>
    </row>
    <row r="367" spans="6:21">
      <c r="G367" s="3"/>
      <c r="R367" s="6"/>
    </row>
    <row r="368" spans="6:21">
      <c r="H368" t="s">
        <v>48</v>
      </c>
      <c r="I368">
        <v>102.9</v>
      </c>
      <c r="J368">
        <v>2.5</v>
      </c>
      <c r="L368">
        <v>40</v>
      </c>
      <c r="N368">
        <v>15</v>
      </c>
      <c r="O368" s="12">
        <v>0.5</v>
      </c>
      <c r="P368">
        <v>43</v>
      </c>
      <c r="Q368">
        <v>8</v>
      </c>
      <c r="R368">
        <v>21.5</v>
      </c>
      <c r="S368">
        <v>10</v>
      </c>
      <c r="T368">
        <v>25</v>
      </c>
      <c r="U368" s="11">
        <v>21.5</v>
      </c>
    </row>
    <row r="369" spans="8:21">
      <c r="H369" t="s">
        <v>45</v>
      </c>
      <c r="I369">
        <v>15.1</v>
      </c>
      <c r="J369">
        <v>0.47</v>
      </c>
      <c r="L369">
        <v>9</v>
      </c>
      <c r="N369">
        <v>5</v>
      </c>
      <c r="O369" s="12">
        <v>0.3</v>
      </c>
      <c r="P369">
        <v>7</v>
      </c>
      <c r="Q369">
        <v>8</v>
      </c>
      <c r="R369">
        <v>2.1</v>
      </c>
      <c r="S369">
        <v>0</v>
      </c>
      <c r="T369">
        <v>5</v>
      </c>
      <c r="U369" s="11">
        <v>2.1</v>
      </c>
    </row>
    <row r="370" spans="8:21">
      <c r="H370" t="s">
        <v>49</v>
      </c>
      <c r="I370">
        <f>AVERAGE(I2:I366)</f>
        <v>60.731232876712376</v>
      </c>
      <c r="J370">
        <f>AVERAGE(J2:J366)</f>
        <v>0.82660273972602816</v>
      </c>
      <c r="L370">
        <f>AVERAGE(L2:L366)</f>
        <v>40.284931506849318</v>
      </c>
      <c r="N370" t="e">
        <f>AVERAGE(K3:K366)</f>
        <v>#DIV/0!</v>
      </c>
      <c r="O370">
        <f>AVERAGE(L2:L366)</f>
        <v>40.284931506849318</v>
      </c>
      <c r="P370">
        <f>AVERAGE(P2:P366)</f>
        <v>25.323287671232876</v>
      </c>
      <c r="Q370" s="5">
        <f>AVERAGE(Q2:Q366)</f>
        <v>8</v>
      </c>
      <c r="R370" s="6">
        <f>AVERAGE(R2:R366)</f>
        <v>8.7224657534246539</v>
      </c>
      <c r="S370" t="e">
        <f>AVERAGE(S2:S366)</f>
        <v>#DIV/0!</v>
      </c>
      <c r="T370">
        <f t="shared" ref="T370:U370" si="48">AVERAGE(T2:T366)</f>
        <v>12.506849315068493</v>
      </c>
      <c r="U370">
        <f t="shared" si="48"/>
        <v>8.7224657534246539</v>
      </c>
    </row>
    <row r="373" spans="8:21">
      <c r="H373" t="s">
        <v>50</v>
      </c>
      <c r="O373"/>
      <c r="T373"/>
      <c r="U373"/>
    </row>
    <row r="374" spans="8:21">
      <c r="H374">
        <f>COUNTIF(R2:R366,"&gt;=8")</f>
        <v>154</v>
      </c>
      <c r="O374"/>
      <c r="T374"/>
      <c r="U374"/>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45645-900B-2A44-BB30-E1B255CA5C43}">
  <dimension ref="A1:W367"/>
  <sheetViews>
    <sheetView workbookViewId="0"/>
  </sheetViews>
  <sheetFormatPr defaultColWidth="8.85546875" defaultRowHeight="15"/>
  <cols>
    <col min="1" max="2" width="16.85546875" style="2" customWidth="1"/>
    <col min="3" max="3" width="14" customWidth="1"/>
    <col min="4" max="4" width="14.7109375" customWidth="1"/>
    <col min="5" max="5" width="9.85546875" customWidth="1"/>
    <col min="6" max="6" width="22.42578125" customWidth="1"/>
    <col min="8" max="8" width="19.42578125" customWidth="1"/>
    <col min="9" max="9" width="11.85546875" customWidth="1"/>
    <col min="10" max="10" width="8.85546875" style="4"/>
    <col min="11" max="11" width="8.85546875" customWidth="1"/>
    <col min="13" max="13" width="10.85546875" customWidth="1"/>
    <col min="14" max="14" width="9.7109375" customWidth="1"/>
    <col min="15" max="15" width="12.28515625" style="8" customWidth="1"/>
    <col min="16" max="16" width="9.42578125" style="4" customWidth="1"/>
    <col min="17" max="17" width="16.7109375" customWidth="1"/>
    <col min="18" max="18" width="10.7109375" bestFit="1" customWidth="1"/>
  </cols>
  <sheetData>
    <row r="1" spans="1:23">
      <c r="A1" s="2" t="s">
        <v>0</v>
      </c>
      <c r="B1" s="2" t="s">
        <v>25</v>
      </c>
      <c r="C1" t="s">
        <v>1</v>
      </c>
      <c r="D1" t="s">
        <v>2</v>
      </c>
      <c r="E1" t="s">
        <v>3</v>
      </c>
      <c r="F1" t="s">
        <v>26</v>
      </c>
      <c r="G1" t="s">
        <v>4</v>
      </c>
      <c r="H1" t="s">
        <v>32</v>
      </c>
      <c r="I1" t="s">
        <v>37</v>
      </c>
      <c r="J1" s="4" t="s">
        <v>5</v>
      </c>
      <c r="K1" t="s">
        <v>6</v>
      </c>
      <c r="L1" t="s">
        <v>33</v>
      </c>
      <c r="M1" t="s">
        <v>34</v>
      </c>
      <c r="N1" t="s">
        <v>36</v>
      </c>
      <c r="O1" s="8" t="s">
        <v>35</v>
      </c>
      <c r="P1" s="4" t="s">
        <v>38</v>
      </c>
    </row>
    <row r="2" spans="1:23">
      <c r="A2" s="3">
        <v>42736</v>
      </c>
      <c r="B2" s="3" t="str">
        <f t="shared" ref="B2:B65" si="0">TEXT(A2,"mmmm")</f>
        <v>January</v>
      </c>
      <c r="C2" t="s">
        <v>7</v>
      </c>
      <c r="D2">
        <v>27</v>
      </c>
      <c r="E2">
        <v>2</v>
      </c>
      <c r="F2" t="str">
        <f>IF(E2&gt;1,"Heavy",IF(E2&gt;0,"Medium",IF(E2&lt;1,"None")))</f>
        <v>Heavy</v>
      </c>
      <c r="G2">
        <v>15</v>
      </c>
      <c r="H2" t="str">
        <f t="shared" ref="H2:H65" si="1">IF(G2&gt;60,"High",IF(G2&gt;35,"Medium",IF(G2&lt;36,"Low")))</f>
        <v>Low</v>
      </c>
      <c r="I2" t="str">
        <f t="shared" ref="I2:I65" si="2">IF(G2&gt;60,"15",IF(G2&gt;35,"10",IF(G2&lt;36,"5")))</f>
        <v>5</v>
      </c>
      <c r="J2" s="4">
        <v>0.3</v>
      </c>
      <c r="K2">
        <v>10</v>
      </c>
      <c r="L2" s="5">
        <v>8</v>
      </c>
      <c r="M2" s="6">
        <f>(J2*K2)</f>
        <v>3</v>
      </c>
      <c r="N2" t="str">
        <f t="shared" ref="N2:N65" si="3">IF(M2&gt;8,"10",IF(M2&lt;8,"0"))</f>
        <v>0</v>
      </c>
      <c r="O2" s="8">
        <f t="shared" ref="O2:O65" si="4">(I2+N2)</f>
        <v>5</v>
      </c>
      <c r="P2" s="4">
        <f t="shared" ref="P2:P65" si="5">M2</f>
        <v>3</v>
      </c>
    </row>
    <row r="3" spans="1:23">
      <c r="A3" s="3">
        <v>42737</v>
      </c>
      <c r="B3" s="3" t="str">
        <f t="shared" si="0"/>
        <v>January</v>
      </c>
      <c r="C3" t="s">
        <v>8</v>
      </c>
      <c r="D3">
        <v>28.9</v>
      </c>
      <c r="E3">
        <v>1.33</v>
      </c>
      <c r="F3" t="str">
        <f>IF(E3&gt;1,"Heavy",IF(E3&gt;0,"Medium",IF(E3&lt;1,"None")))</f>
        <v>Heavy</v>
      </c>
      <c r="G3">
        <v>15</v>
      </c>
      <c r="H3" t="str">
        <f t="shared" si="1"/>
        <v>Low</v>
      </c>
      <c r="I3" t="str">
        <f t="shared" si="2"/>
        <v>5</v>
      </c>
      <c r="J3" s="4">
        <v>0.3</v>
      </c>
      <c r="K3">
        <v>13</v>
      </c>
      <c r="L3" s="5">
        <v>8</v>
      </c>
      <c r="M3" s="6">
        <f t="shared" ref="M3:M65" si="6">(J3*K3)</f>
        <v>3.9</v>
      </c>
      <c r="N3" t="str">
        <f t="shared" si="3"/>
        <v>0</v>
      </c>
      <c r="O3" s="8">
        <f t="shared" si="4"/>
        <v>5</v>
      </c>
      <c r="P3" s="4">
        <f t="shared" si="5"/>
        <v>3.9</v>
      </c>
    </row>
    <row r="4" spans="1:23">
      <c r="A4" s="3">
        <v>42738</v>
      </c>
      <c r="B4" s="3" t="str">
        <f t="shared" si="0"/>
        <v>January</v>
      </c>
      <c r="C4" t="s">
        <v>9</v>
      </c>
      <c r="D4">
        <v>34.5</v>
      </c>
      <c r="E4">
        <v>1.33</v>
      </c>
      <c r="F4" t="str">
        <f t="shared" ref="F4:F66" si="7">IF(E4&gt;1,"Heavy",IF(E4&gt;0,"Medium",IF(E4&lt;1,"None")))</f>
        <v>Heavy</v>
      </c>
      <c r="G4">
        <v>27</v>
      </c>
      <c r="H4" t="str">
        <f t="shared" si="1"/>
        <v>Low</v>
      </c>
      <c r="I4" t="str">
        <f t="shared" si="2"/>
        <v>5</v>
      </c>
      <c r="J4" s="4">
        <v>0.3</v>
      </c>
      <c r="K4">
        <v>15</v>
      </c>
      <c r="L4" s="5">
        <v>8</v>
      </c>
      <c r="M4" s="6">
        <f t="shared" si="6"/>
        <v>4.5</v>
      </c>
      <c r="N4" t="str">
        <f t="shared" si="3"/>
        <v>0</v>
      </c>
      <c r="O4" s="8">
        <f t="shared" si="4"/>
        <v>5</v>
      </c>
      <c r="P4" s="4">
        <f t="shared" si="5"/>
        <v>4.5</v>
      </c>
    </row>
    <row r="5" spans="1:23">
      <c r="A5" s="3">
        <v>42739</v>
      </c>
      <c r="B5" s="3" t="str">
        <f t="shared" si="0"/>
        <v>January</v>
      </c>
      <c r="C5" t="s">
        <v>10</v>
      </c>
      <c r="D5">
        <v>44.1</v>
      </c>
      <c r="E5">
        <v>1.05</v>
      </c>
      <c r="F5" t="str">
        <f t="shared" si="7"/>
        <v>Heavy</v>
      </c>
      <c r="G5">
        <v>28</v>
      </c>
      <c r="H5" t="str">
        <f t="shared" si="1"/>
        <v>Low</v>
      </c>
      <c r="I5" t="str">
        <f t="shared" si="2"/>
        <v>5</v>
      </c>
      <c r="J5" s="4">
        <v>0.3</v>
      </c>
      <c r="K5">
        <v>17</v>
      </c>
      <c r="L5" s="5">
        <v>8</v>
      </c>
      <c r="M5" s="6">
        <f t="shared" si="6"/>
        <v>5.0999999999999996</v>
      </c>
      <c r="N5" t="str">
        <f t="shared" si="3"/>
        <v>0</v>
      </c>
      <c r="O5" s="8">
        <f t="shared" si="4"/>
        <v>5</v>
      </c>
      <c r="P5" s="4">
        <f t="shared" si="5"/>
        <v>5.0999999999999996</v>
      </c>
    </row>
    <row r="6" spans="1:23">
      <c r="A6" s="3">
        <v>42740</v>
      </c>
      <c r="B6" s="3" t="str">
        <f t="shared" si="0"/>
        <v>January</v>
      </c>
      <c r="C6" t="s">
        <v>11</v>
      </c>
      <c r="D6">
        <v>42.4</v>
      </c>
      <c r="E6">
        <v>1</v>
      </c>
      <c r="F6" t="str">
        <f t="shared" si="7"/>
        <v>Medium</v>
      </c>
      <c r="G6">
        <v>33</v>
      </c>
      <c r="H6" t="str">
        <f t="shared" si="1"/>
        <v>Low</v>
      </c>
      <c r="I6" t="str">
        <f t="shared" si="2"/>
        <v>5</v>
      </c>
      <c r="J6" s="4">
        <v>0.3</v>
      </c>
      <c r="K6">
        <v>18</v>
      </c>
      <c r="L6" s="5">
        <v>8</v>
      </c>
      <c r="M6" s="6">
        <f t="shared" si="6"/>
        <v>5.3999999999999995</v>
      </c>
      <c r="N6" t="str">
        <f t="shared" si="3"/>
        <v>0</v>
      </c>
      <c r="O6" s="8">
        <f t="shared" si="4"/>
        <v>5</v>
      </c>
      <c r="P6" s="4">
        <f t="shared" si="5"/>
        <v>5.3999999999999995</v>
      </c>
    </row>
    <row r="7" spans="1:23">
      <c r="A7" s="3">
        <v>42741</v>
      </c>
      <c r="B7" s="3" t="str">
        <f t="shared" si="0"/>
        <v>January</v>
      </c>
      <c r="C7" t="s">
        <v>12</v>
      </c>
      <c r="D7">
        <v>25.3</v>
      </c>
      <c r="E7">
        <v>1.54</v>
      </c>
      <c r="F7" t="str">
        <f t="shared" si="7"/>
        <v>Heavy</v>
      </c>
      <c r="G7">
        <v>23</v>
      </c>
      <c r="H7" t="str">
        <f t="shared" si="1"/>
        <v>Low</v>
      </c>
      <c r="I7" t="str">
        <f t="shared" si="2"/>
        <v>5</v>
      </c>
      <c r="J7" s="4">
        <v>0.3</v>
      </c>
      <c r="K7">
        <v>11</v>
      </c>
      <c r="L7" s="5">
        <v>8</v>
      </c>
      <c r="M7" s="6">
        <f t="shared" si="6"/>
        <v>3.3</v>
      </c>
      <c r="N7" t="str">
        <f t="shared" si="3"/>
        <v>0</v>
      </c>
      <c r="O7" s="8">
        <f t="shared" si="4"/>
        <v>5</v>
      </c>
      <c r="P7" s="4">
        <f t="shared" si="5"/>
        <v>3.3</v>
      </c>
      <c r="U7" t="s">
        <v>28</v>
      </c>
      <c r="V7" t="s">
        <v>20</v>
      </c>
      <c r="W7" t="s">
        <v>27</v>
      </c>
    </row>
    <row r="8" spans="1:23">
      <c r="A8" s="3">
        <v>42742</v>
      </c>
      <c r="B8" s="3" t="str">
        <f t="shared" si="0"/>
        <v>January</v>
      </c>
      <c r="C8" t="s">
        <v>13</v>
      </c>
      <c r="D8">
        <v>32.9</v>
      </c>
      <c r="E8">
        <v>1.54</v>
      </c>
      <c r="F8" t="str">
        <f t="shared" si="7"/>
        <v>Heavy</v>
      </c>
      <c r="G8">
        <v>19</v>
      </c>
      <c r="H8" t="str">
        <f t="shared" si="1"/>
        <v>Low</v>
      </c>
      <c r="I8" t="str">
        <f t="shared" si="2"/>
        <v>5</v>
      </c>
      <c r="J8" s="4">
        <v>0.3</v>
      </c>
      <c r="K8">
        <v>13</v>
      </c>
      <c r="L8" s="5">
        <v>8</v>
      </c>
      <c r="M8" s="6">
        <f t="shared" si="6"/>
        <v>3.9</v>
      </c>
      <c r="N8" t="str">
        <f t="shared" si="3"/>
        <v>0</v>
      </c>
      <c r="O8" s="8">
        <f t="shared" si="4"/>
        <v>5</v>
      </c>
      <c r="P8" s="4">
        <f t="shared" si="5"/>
        <v>3.9</v>
      </c>
      <c r="U8" s="1" t="s">
        <v>29</v>
      </c>
      <c r="V8" s="1" t="s">
        <v>72</v>
      </c>
      <c r="W8">
        <v>15</v>
      </c>
    </row>
    <row r="9" spans="1:23">
      <c r="A9" s="3">
        <v>42743</v>
      </c>
      <c r="B9" s="3" t="str">
        <f t="shared" si="0"/>
        <v>January</v>
      </c>
      <c r="C9" t="s">
        <v>7</v>
      </c>
      <c r="D9">
        <v>37.5</v>
      </c>
      <c r="E9">
        <v>1.18</v>
      </c>
      <c r="F9" t="str">
        <f t="shared" si="7"/>
        <v>Heavy</v>
      </c>
      <c r="G9">
        <v>28</v>
      </c>
      <c r="H9" t="str">
        <f t="shared" si="1"/>
        <v>Low</v>
      </c>
      <c r="I9" t="str">
        <f t="shared" si="2"/>
        <v>5</v>
      </c>
      <c r="J9" s="4">
        <v>0.3</v>
      </c>
      <c r="K9">
        <v>15</v>
      </c>
      <c r="L9" s="5">
        <v>8</v>
      </c>
      <c r="M9" s="6">
        <f t="shared" si="6"/>
        <v>4.5</v>
      </c>
      <c r="N9" t="str">
        <f t="shared" si="3"/>
        <v>0</v>
      </c>
      <c r="O9" s="8">
        <f t="shared" si="4"/>
        <v>5</v>
      </c>
      <c r="P9" s="4">
        <f t="shared" si="5"/>
        <v>4.5</v>
      </c>
      <c r="U9" t="s">
        <v>30</v>
      </c>
      <c r="V9" t="s">
        <v>74</v>
      </c>
      <c r="W9">
        <v>10</v>
      </c>
    </row>
    <row r="10" spans="1:23">
      <c r="A10" s="3">
        <v>42744</v>
      </c>
      <c r="B10" s="3" t="str">
        <f t="shared" si="0"/>
        <v>January</v>
      </c>
      <c r="C10" t="s">
        <v>8</v>
      </c>
      <c r="D10">
        <v>38.1</v>
      </c>
      <c r="E10">
        <v>1.18</v>
      </c>
      <c r="F10" t="str">
        <f t="shared" si="7"/>
        <v>Heavy</v>
      </c>
      <c r="G10">
        <v>20</v>
      </c>
      <c r="H10" t="str">
        <f t="shared" si="1"/>
        <v>Low</v>
      </c>
      <c r="I10" t="str">
        <f t="shared" si="2"/>
        <v>5</v>
      </c>
      <c r="J10" s="4">
        <v>0.3</v>
      </c>
      <c r="K10">
        <v>17</v>
      </c>
      <c r="L10" s="5">
        <v>8</v>
      </c>
      <c r="M10" s="6">
        <f t="shared" si="6"/>
        <v>5.0999999999999996</v>
      </c>
      <c r="N10" t="str">
        <f t="shared" si="3"/>
        <v>0</v>
      </c>
      <c r="O10" s="8">
        <f t="shared" si="4"/>
        <v>5</v>
      </c>
      <c r="P10" s="4">
        <f t="shared" si="5"/>
        <v>5.0999999999999996</v>
      </c>
      <c r="U10" t="s">
        <v>31</v>
      </c>
      <c r="V10" t="s">
        <v>73</v>
      </c>
      <c r="W10">
        <v>5</v>
      </c>
    </row>
    <row r="11" spans="1:23">
      <c r="A11" s="3">
        <v>42745</v>
      </c>
      <c r="B11" s="3" t="str">
        <f t="shared" si="0"/>
        <v>January</v>
      </c>
      <c r="C11" t="s">
        <v>9</v>
      </c>
      <c r="D11">
        <v>43.4</v>
      </c>
      <c r="E11">
        <v>1.05</v>
      </c>
      <c r="F11" t="str">
        <f t="shared" si="7"/>
        <v>Heavy</v>
      </c>
      <c r="G11">
        <v>33</v>
      </c>
      <c r="H11" t="str">
        <f t="shared" si="1"/>
        <v>Low</v>
      </c>
      <c r="I11" t="str">
        <f t="shared" si="2"/>
        <v>5</v>
      </c>
      <c r="J11" s="4">
        <v>0.3</v>
      </c>
      <c r="K11">
        <v>18</v>
      </c>
      <c r="L11" s="5">
        <v>8</v>
      </c>
      <c r="M11" s="6">
        <f t="shared" si="6"/>
        <v>5.3999999999999995</v>
      </c>
      <c r="N11" t="str">
        <f t="shared" si="3"/>
        <v>0</v>
      </c>
      <c r="O11" s="8">
        <f t="shared" si="4"/>
        <v>5</v>
      </c>
      <c r="P11" s="4">
        <f t="shared" si="5"/>
        <v>5.3999999999999995</v>
      </c>
    </row>
    <row r="12" spans="1:23">
      <c r="A12" s="3">
        <v>42746</v>
      </c>
      <c r="B12" s="3" t="str">
        <f t="shared" si="0"/>
        <v>January</v>
      </c>
      <c r="C12" t="s">
        <v>10</v>
      </c>
      <c r="D12">
        <v>32.6</v>
      </c>
      <c r="E12">
        <v>1.54</v>
      </c>
      <c r="F12" t="str">
        <f t="shared" si="7"/>
        <v>Heavy</v>
      </c>
      <c r="G12">
        <v>23</v>
      </c>
      <c r="H12" t="str">
        <f t="shared" si="1"/>
        <v>Low</v>
      </c>
      <c r="I12" t="str">
        <f t="shared" si="2"/>
        <v>5</v>
      </c>
      <c r="J12" s="4">
        <v>0.3</v>
      </c>
      <c r="K12">
        <v>12</v>
      </c>
      <c r="L12" s="5">
        <v>8</v>
      </c>
      <c r="M12" s="6">
        <f t="shared" si="6"/>
        <v>3.5999999999999996</v>
      </c>
      <c r="N12" t="str">
        <f t="shared" si="3"/>
        <v>0</v>
      </c>
      <c r="O12" s="8">
        <f t="shared" si="4"/>
        <v>5</v>
      </c>
      <c r="P12" s="4">
        <f t="shared" si="5"/>
        <v>3.5999999999999996</v>
      </c>
    </row>
    <row r="13" spans="1:23">
      <c r="A13" s="3">
        <v>42747</v>
      </c>
      <c r="B13" s="3" t="str">
        <f t="shared" si="0"/>
        <v>January</v>
      </c>
      <c r="C13" t="s">
        <v>11</v>
      </c>
      <c r="D13">
        <v>38.200000000000003</v>
      </c>
      <c r="E13">
        <v>1.33</v>
      </c>
      <c r="F13" t="str">
        <f t="shared" si="7"/>
        <v>Heavy</v>
      </c>
      <c r="G13">
        <v>16</v>
      </c>
      <c r="H13" t="str">
        <f t="shared" si="1"/>
        <v>Low</v>
      </c>
      <c r="I13" t="str">
        <f t="shared" si="2"/>
        <v>5</v>
      </c>
      <c r="J13" s="4">
        <v>0.3</v>
      </c>
      <c r="K13">
        <v>14</v>
      </c>
      <c r="L13" s="5">
        <v>8</v>
      </c>
      <c r="M13" s="6">
        <f t="shared" si="6"/>
        <v>4.2</v>
      </c>
      <c r="N13" t="str">
        <f t="shared" si="3"/>
        <v>0</v>
      </c>
      <c r="O13" s="8">
        <f t="shared" si="4"/>
        <v>5</v>
      </c>
      <c r="P13" s="4">
        <f t="shared" si="5"/>
        <v>4.2</v>
      </c>
    </row>
    <row r="14" spans="1:23">
      <c r="A14" s="3">
        <v>42748</v>
      </c>
      <c r="B14" s="3" t="str">
        <f t="shared" si="0"/>
        <v>January</v>
      </c>
      <c r="C14" t="s">
        <v>12</v>
      </c>
      <c r="D14">
        <v>37.5</v>
      </c>
      <c r="E14">
        <v>1.33</v>
      </c>
      <c r="F14" t="str">
        <f t="shared" si="7"/>
        <v>Heavy</v>
      </c>
      <c r="G14">
        <v>19</v>
      </c>
      <c r="H14" t="str">
        <f t="shared" si="1"/>
        <v>Low</v>
      </c>
      <c r="I14" t="str">
        <f t="shared" si="2"/>
        <v>5</v>
      </c>
      <c r="J14" s="4">
        <v>0.3</v>
      </c>
      <c r="K14">
        <v>15</v>
      </c>
      <c r="L14" s="5">
        <v>8</v>
      </c>
      <c r="M14" s="6">
        <f t="shared" si="6"/>
        <v>4.5</v>
      </c>
      <c r="N14" t="str">
        <f t="shared" si="3"/>
        <v>0</v>
      </c>
      <c r="O14" s="8">
        <f t="shared" si="4"/>
        <v>5</v>
      </c>
      <c r="P14" s="4">
        <f t="shared" si="5"/>
        <v>4.5</v>
      </c>
    </row>
    <row r="15" spans="1:23">
      <c r="A15" s="3">
        <v>42749</v>
      </c>
      <c r="B15" s="3" t="str">
        <f t="shared" si="0"/>
        <v>January</v>
      </c>
      <c r="C15" t="s">
        <v>13</v>
      </c>
      <c r="D15">
        <v>44.1</v>
      </c>
      <c r="E15">
        <v>1.05</v>
      </c>
      <c r="F15" t="str">
        <f t="shared" si="7"/>
        <v>Heavy</v>
      </c>
      <c r="G15">
        <v>23</v>
      </c>
      <c r="H15" t="str">
        <f t="shared" si="1"/>
        <v>Low</v>
      </c>
      <c r="I15" t="str">
        <f t="shared" si="2"/>
        <v>5</v>
      </c>
      <c r="J15" s="4">
        <v>0.3</v>
      </c>
      <c r="K15">
        <v>17</v>
      </c>
      <c r="L15" s="5">
        <v>8</v>
      </c>
      <c r="M15" s="6">
        <f t="shared" si="6"/>
        <v>5.0999999999999996</v>
      </c>
      <c r="N15" t="str">
        <f t="shared" si="3"/>
        <v>0</v>
      </c>
      <c r="O15" s="8">
        <f t="shared" si="4"/>
        <v>5</v>
      </c>
      <c r="P15" s="4">
        <f t="shared" si="5"/>
        <v>5.0999999999999996</v>
      </c>
    </row>
    <row r="16" spans="1:23">
      <c r="A16" s="3">
        <v>42750</v>
      </c>
      <c r="B16" s="3" t="str">
        <f t="shared" si="0"/>
        <v>January</v>
      </c>
      <c r="C16" t="s">
        <v>7</v>
      </c>
      <c r="D16">
        <v>43.4</v>
      </c>
      <c r="E16">
        <v>1.1100000000000001</v>
      </c>
      <c r="F16" t="str">
        <f t="shared" si="7"/>
        <v>Heavy</v>
      </c>
      <c r="G16">
        <v>33</v>
      </c>
      <c r="H16" t="str">
        <f t="shared" si="1"/>
        <v>Low</v>
      </c>
      <c r="I16" t="str">
        <f t="shared" si="2"/>
        <v>5</v>
      </c>
      <c r="J16" s="4">
        <v>0.3</v>
      </c>
      <c r="K16">
        <v>18</v>
      </c>
      <c r="L16" s="5">
        <v>8</v>
      </c>
      <c r="M16" s="6">
        <f t="shared" si="6"/>
        <v>5.3999999999999995</v>
      </c>
      <c r="N16" t="str">
        <f t="shared" si="3"/>
        <v>0</v>
      </c>
      <c r="O16" s="8">
        <f t="shared" si="4"/>
        <v>5</v>
      </c>
      <c r="P16" s="4">
        <f t="shared" si="5"/>
        <v>5.3999999999999995</v>
      </c>
    </row>
    <row r="17" spans="1:16">
      <c r="A17" s="3">
        <v>42751</v>
      </c>
      <c r="B17" s="3" t="str">
        <f t="shared" si="0"/>
        <v>January</v>
      </c>
      <c r="C17" t="s">
        <v>8</v>
      </c>
      <c r="D17">
        <v>30.6</v>
      </c>
      <c r="E17">
        <v>1.67</v>
      </c>
      <c r="F17" t="str">
        <f t="shared" si="7"/>
        <v>Heavy</v>
      </c>
      <c r="G17">
        <v>24</v>
      </c>
      <c r="H17" t="str">
        <f t="shared" si="1"/>
        <v>Low</v>
      </c>
      <c r="I17" t="str">
        <f t="shared" si="2"/>
        <v>5</v>
      </c>
      <c r="J17" s="4">
        <v>0.3</v>
      </c>
      <c r="K17">
        <v>12</v>
      </c>
      <c r="L17" s="5">
        <v>8</v>
      </c>
      <c r="M17" s="6">
        <f t="shared" si="6"/>
        <v>3.5999999999999996</v>
      </c>
      <c r="N17" t="str">
        <f t="shared" si="3"/>
        <v>0</v>
      </c>
      <c r="O17" s="8">
        <f t="shared" si="4"/>
        <v>5</v>
      </c>
      <c r="P17" s="4">
        <f t="shared" si="5"/>
        <v>3.5999999999999996</v>
      </c>
    </row>
    <row r="18" spans="1:16">
      <c r="A18" s="3">
        <v>42752</v>
      </c>
      <c r="B18" s="3" t="str">
        <f t="shared" si="0"/>
        <v>January</v>
      </c>
      <c r="C18" t="s">
        <v>9</v>
      </c>
      <c r="D18">
        <v>32.200000000000003</v>
      </c>
      <c r="E18">
        <v>1.43</v>
      </c>
      <c r="F18" t="str">
        <f t="shared" si="7"/>
        <v>Heavy</v>
      </c>
      <c r="G18">
        <v>26</v>
      </c>
      <c r="H18" t="str">
        <f t="shared" si="1"/>
        <v>Low</v>
      </c>
      <c r="I18" t="str">
        <f t="shared" si="2"/>
        <v>5</v>
      </c>
      <c r="J18" s="4">
        <v>0.3</v>
      </c>
      <c r="K18">
        <v>14</v>
      </c>
      <c r="L18" s="5">
        <v>8</v>
      </c>
      <c r="M18" s="6">
        <f t="shared" si="6"/>
        <v>4.2</v>
      </c>
      <c r="N18" t="str">
        <f t="shared" si="3"/>
        <v>0</v>
      </c>
      <c r="O18" s="8">
        <f t="shared" si="4"/>
        <v>5</v>
      </c>
      <c r="P18" s="4">
        <f t="shared" si="5"/>
        <v>4.2</v>
      </c>
    </row>
    <row r="19" spans="1:16">
      <c r="A19" s="3">
        <v>42753</v>
      </c>
      <c r="B19" s="3" t="str">
        <f t="shared" si="0"/>
        <v>January</v>
      </c>
      <c r="C19" t="s">
        <v>10</v>
      </c>
      <c r="D19">
        <v>42.8</v>
      </c>
      <c r="E19">
        <v>1.18</v>
      </c>
      <c r="F19" t="str">
        <f t="shared" si="7"/>
        <v>Heavy</v>
      </c>
      <c r="G19">
        <v>33</v>
      </c>
      <c r="H19" t="str">
        <f t="shared" si="1"/>
        <v>Low</v>
      </c>
      <c r="I19" t="str">
        <f t="shared" si="2"/>
        <v>5</v>
      </c>
      <c r="J19" s="4">
        <v>0.3</v>
      </c>
      <c r="K19">
        <v>16</v>
      </c>
      <c r="L19" s="5">
        <v>8</v>
      </c>
      <c r="M19" s="6">
        <f t="shared" si="6"/>
        <v>4.8</v>
      </c>
      <c r="N19" t="str">
        <f t="shared" si="3"/>
        <v>0</v>
      </c>
      <c r="O19" s="8">
        <f t="shared" si="4"/>
        <v>5</v>
      </c>
      <c r="P19" s="4">
        <f t="shared" si="5"/>
        <v>4.8</v>
      </c>
    </row>
    <row r="20" spans="1:16">
      <c r="A20" s="3">
        <v>42754</v>
      </c>
      <c r="B20" s="3" t="str">
        <f t="shared" si="0"/>
        <v>January</v>
      </c>
      <c r="C20" t="s">
        <v>11</v>
      </c>
      <c r="D20">
        <v>43.1</v>
      </c>
      <c r="E20">
        <v>1.18</v>
      </c>
      <c r="F20" t="str">
        <f t="shared" si="7"/>
        <v>Heavy</v>
      </c>
      <c r="G20">
        <v>30</v>
      </c>
      <c r="H20" t="str">
        <f t="shared" si="1"/>
        <v>Low</v>
      </c>
      <c r="I20" t="str">
        <f t="shared" si="2"/>
        <v>5</v>
      </c>
      <c r="J20" s="4">
        <v>0.3</v>
      </c>
      <c r="K20">
        <v>17</v>
      </c>
      <c r="L20" s="5">
        <v>8</v>
      </c>
      <c r="M20" s="6">
        <f t="shared" si="6"/>
        <v>5.0999999999999996</v>
      </c>
      <c r="N20" t="str">
        <f t="shared" si="3"/>
        <v>0</v>
      </c>
      <c r="O20" s="8">
        <f t="shared" si="4"/>
        <v>5</v>
      </c>
      <c r="P20" s="4">
        <f t="shared" si="5"/>
        <v>5.0999999999999996</v>
      </c>
    </row>
    <row r="21" spans="1:16">
      <c r="A21" s="3">
        <v>42755</v>
      </c>
      <c r="B21" s="3" t="str">
        <f t="shared" si="0"/>
        <v>January</v>
      </c>
      <c r="C21" t="s">
        <v>12</v>
      </c>
      <c r="D21">
        <v>31.6</v>
      </c>
      <c r="E21">
        <v>1.43</v>
      </c>
      <c r="F21" t="str">
        <f t="shared" si="7"/>
        <v>Heavy</v>
      </c>
      <c r="G21">
        <v>20</v>
      </c>
      <c r="H21" t="str">
        <f t="shared" si="1"/>
        <v>Low</v>
      </c>
      <c r="I21" t="str">
        <f t="shared" si="2"/>
        <v>5</v>
      </c>
      <c r="J21" s="4">
        <v>0.3</v>
      </c>
      <c r="K21">
        <v>12</v>
      </c>
      <c r="L21" s="5">
        <v>8</v>
      </c>
      <c r="M21" s="6">
        <f t="shared" si="6"/>
        <v>3.5999999999999996</v>
      </c>
      <c r="N21" t="str">
        <f t="shared" si="3"/>
        <v>0</v>
      </c>
      <c r="O21" s="8">
        <f t="shared" si="4"/>
        <v>5</v>
      </c>
      <c r="P21" s="4">
        <f t="shared" si="5"/>
        <v>3.5999999999999996</v>
      </c>
    </row>
    <row r="22" spans="1:16">
      <c r="A22" s="3">
        <v>42756</v>
      </c>
      <c r="B22" s="3" t="str">
        <f t="shared" si="0"/>
        <v>January</v>
      </c>
      <c r="C22" t="s">
        <v>13</v>
      </c>
      <c r="D22">
        <v>36.200000000000003</v>
      </c>
      <c r="E22">
        <v>1.25</v>
      </c>
      <c r="F22" t="str">
        <f t="shared" si="7"/>
        <v>Heavy</v>
      </c>
      <c r="G22">
        <v>16</v>
      </c>
      <c r="H22" t="str">
        <f t="shared" si="1"/>
        <v>Low</v>
      </c>
      <c r="I22" t="str">
        <f t="shared" si="2"/>
        <v>5</v>
      </c>
      <c r="J22" s="4">
        <v>0.3</v>
      </c>
      <c r="K22">
        <v>14</v>
      </c>
      <c r="L22" s="5">
        <v>8</v>
      </c>
      <c r="M22" s="6">
        <f t="shared" si="6"/>
        <v>4.2</v>
      </c>
      <c r="N22" t="str">
        <f t="shared" si="3"/>
        <v>0</v>
      </c>
      <c r="O22" s="8">
        <f t="shared" si="4"/>
        <v>5</v>
      </c>
      <c r="P22" s="4">
        <f t="shared" si="5"/>
        <v>4.2</v>
      </c>
    </row>
    <row r="23" spans="1:16">
      <c r="A23" s="3">
        <v>42757</v>
      </c>
      <c r="B23" s="3" t="str">
        <f t="shared" si="0"/>
        <v>January</v>
      </c>
      <c r="C23" t="s">
        <v>7</v>
      </c>
      <c r="D23">
        <v>40.799999999999997</v>
      </c>
      <c r="E23">
        <v>1.1100000000000001</v>
      </c>
      <c r="F23" t="str">
        <f t="shared" si="7"/>
        <v>Heavy</v>
      </c>
      <c r="G23">
        <v>19</v>
      </c>
      <c r="H23" t="str">
        <f t="shared" si="1"/>
        <v>Low</v>
      </c>
      <c r="I23" t="str">
        <f t="shared" si="2"/>
        <v>5</v>
      </c>
      <c r="J23" s="4">
        <v>0.3</v>
      </c>
      <c r="K23">
        <v>16</v>
      </c>
      <c r="L23" s="5">
        <v>8</v>
      </c>
      <c r="M23" s="6">
        <f t="shared" si="6"/>
        <v>4.8</v>
      </c>
      <c r="N23" t="str">
        <f t="shared" si="3"/>
        <v>0</v>
      </c>
      <c r="O23" s="8">
        <f t="shared" si="4"/>
        <v>5</v>
      </c>
      <c r="P23" s="4">
        <f t="shared" si="5"/>
        <v>4.8</v>
      </c>
    </row>
    <row r="24" spans="1:16">
      <c r="A24" s="3">
        <v>42758</v>
      </c>
      <c r="B24" s="3" t="str">
        <f t="shared" si="0"/>
        <v>January</v>
      </c>
      <c r="C24" t="s">
        <v>8</v>
      </c>
      <c r="D24">
        <v>38.1</v>
      </c>
      <c r="E24">
        <v>1.05</v>
      </c>
      <c r="F24" t="str">
        <f t="shared" si="7"/>
        <v>Heavy</v>
      </c>
      <c r="G24">
        <v>21</v>
      </c>
      <c r="H24" t="str">
        <f t="shared" si="1"/>
        <v>Low</v>
      </c>
      <c r="I24" t="str">
        <f t="shared" si="2"/>
        <v>5</v>
      </c>
      <c r="J24" s="4">
        <v>0.3</v>
      </c>
      <c r="K24">
        <v>17</v>
      </c>
      <c r="L24" s="5">
        <v>8</v>
      </c>
      <c r="M24" s="6">
        <f t="shared" si="6"/>
        <v>5.0999999999999996</v>
      </c>
      <c r="N24" t="str">
        <f t="shared" si="3"/>
        <v>0</v>
      </c>
      <c r="O24" s="8">
        <f t="shared" si="4"/>
        <v>5</v>
      </c>
      <c r="P24" s="4">
        <f t="shared" si="5"/>
        <v>5.0999999999999996</v>
      </c>
    </row>
    <row r="25" spans="1:16">
      <c r="A25" s="3">
        <v>42759</v>
      </c>
      <c r="B25" s="3" t="str">
        <f t="shared" si="0"/>
        <v>January</v>
      </c>
      <c r="C25" t="s">
        <v>9</v>
      </c>
      <c r="D25">
        <v>28.6</v>
      </c>
      <c r="E25">
        <v>1.54</v>
      </c>
      <c r="F25" t="str">
        <f t="shared" si="7"/>
        <v>Heavy</v>
      </c>
      <c r="G25">
        <v>20</v>
      </c>
      <c r="H25" t="str">
        <f t="shared" si="1"/>
        <v>Low</v>
      </c>
      <c r="I25" t="str">
        <f t="shared" si="2"/>
        <v>5</v>
      </c>
      <c r="J25" s="4">
        <v>0.3</v>
      </c>
      <c r="K25">
        <v>12</v>
      </c>
      <c r="L25" s="5">
        <v>8</v>
      </c>
      <c r="M25" s="6">
        <f t="shared" si="6"/>
        <v>3.5999999999999996</v>
      </c>
      <c r="N25" t="str">
        <f t="shared" si="3"/>
        <v>0</v>
      </c>
      <c r="O25" s="8">
        <f t="shared" si="4"/>
        <v>5</v>
      </c>
      <c r="P25" s="4">
        <f t="shared" si="5"/>
        <v>3.5999999999999996</v>
      </c>
    </row>
    <row r="26" spans="1:16">
      <c r="A26" s="3">
        <v>42760</v>
      </c>
      <c r="B26" s="3" t="str">
        <f t="shared" si="0"/>
        <v>January</v>
      </c>
      <c r="C26" t="s">
        <v>10</v>
      </c>
      <c r="D26">
        <v>32.200000000000003</v>
      </c>
      <c r="E26">
        <v>1.25</v>
      </c>
      <c r="F26" t="str">
        <f t="shared" si="7"/>
        <v>Heavy</v>
      </c>
      <c r="G26">
        <v>24</v>
      </c>
      <c r="H26" t="str">
        <f t="shared" si="1"/>
        <v>Low</v>
      </c>
      <c r="I26" t="str">
        <f t="shared" si="2"/>
        <v>5</v>
      </c>
      <c r="J26" s="4">
        <v>0.3</v>
      </c>
      <c r="K26">
        <v>14</v>
      </c>
      <c r="L26" s="5">
        <v>8</v>
      </c>
      <c r="M26" s="6">
        <f t="shared" si="6"/>
        <v>4.2</v>
      </c>
      <c r="N26" t="str">
        <f t="shared" si="3"/>
        <v>0</v>
      </c>
      <c r="O26" s="8">
        <f t="shared" si="4"/>
        <v>5</v>
      </c>
      <c r="P26" s="4">
        <f t="shared" si="5"/>
        <v>4.2</v>
      </c>
    </row>
    <row r="27" spans="1:16">
      <c r="A27" s="3">
        <v>42761</v>
      </c>
      <c r="B27" s="3" t="str">
        <f t="shared" si="0"/>
        <v>January</v>
      </c>
      <c r="C27" t="s">
        <v>11</v>
      </c>
      <c r="D27">
        <v>35.799999999999997</v>
      </c>
      <c r="E27">
        <v>1.25</v>
      </c>
      <c r="F27" t="str">
        <f t="shared" si="7"/>
        <v>Heavy</v>
      </c>
      <c r="G27">
        <v>18</v>
      </c>
      <c r="H27" t="str">
        <f t="shared" si="1"/>
        <v>Low</v>
      </c>
      <c r="I27" t="str">
        <f t="shared" si="2"/>
        <v>5</v>
      </c>
      <c r="J27" s="4">
        <v>0.3</v>
      </c>
      <c r="K27">
        <v>16</v>
      </c>
      <c r="L27" s="5">
        <v>8</v>
      </c>
      <c r="M27" s="6">
        <f t="shared" si="6"/>
        <v>4.8</v>
      </c>
      <c r="N27" t="str">
        <f t="shared" si="3"/>
        <v>0</v>
      </c>
      <c r="O27" s="8">
        <f t="shared" si="4"/>
        <v>5</v>
      </c>
      <c r="P27" s="4">
        <f t="shared" si="5"/>
        <v>4.8</v>
      </c>
    </row>
    <row r="28" spans="1:16">
      <c r="A28" s="3">
        <v>42762</v>
      </c>
      <c r="B28" s="3" t="str">
        <f t="shared" si="0"/>
        <v>January</v>
      </c>
      <c r="C28" t="s">
        <v>12</v>
      </c>
      <c r="D28">
        <v>42.1</v>
      </c>
      <c r="E28">
        <v>1.05</v>
      </c>
      <c r="F28" t="str">
        <f t="shared" si="7"/>
        <v>Heavy</v>
      </c>
      <c r="G28">
        <v>22</v>
      </c>
      <c r="H28" t="str">
        <f t="shared" si="1"/>
        <v>Low</v>
      </c>
      <c r="I28" t="str">
        <f t="shared" si="2"/>
        <v>5</v>
      </c>
      <c r="J28" s="4">
        <v>0.3</v>
      </c>
      <c r="K28">
        <v>17</v>
      </c>
      <c r="L28" s="5">
        <v>8</v>
      </c>
      <c r="M28" s="6">
        <f t="shared" si="6"/>
        <v>5.0999999999999996</v>
      </c>
      <c r="N28" t="str">
        <f t="shared" si="3"/>
        <v>0</v>
      </c>
      <c r="O28" s="8">
        <f t="shared" si="4"/>
        <v>5</v>
      </c>
      <c r="P28" s="4">
        <f t="shared" si="5"/>
        <v>5.0999999999999996</v>
      </c>
    </row>
    <row r="29" spans="1:16">
      <c r="A29" s="3">
        <v>42763</v>
      </c>
      <c r="B29" s="3" t="str">
        <f t="shared" si="0"/>
        <v>January</v>
      </c>
      <c r="C29" t="s">
        <v>13</v>
      </c>
      <c r="D29">
        <v>34.9</v>
      </c>
      <c r="E29">
        <v>1.33</v>
      </c>
      <c r="F29" t="str">
        <f t="shared" si="7"/>
        <v>Heavy</v>
      </c>
      <c r="G29">
        <v>15</v>
      </c>
      <c r="H29" t="str">
        <f t="shared" si="1"/>
        <v>Low</v>
      </c>
      <c r="I29" t="str">
        <f t="shared" si="2"/>
        <v>5</v>
      </c>
      <c r="J29" s="4">
        <v>0.3</v>
      </c>
      <c r="K29">
        <v>13</v>
      </c>
      <c r="L29" s="5">
        <v>8</v>
      </c>
      <c r="M29" s="6">
        <f t="shared" si="6"/>
        <v>3.9</v>
      </c>
      <c r="N29" t="str">
        <f t="shared" si="3"/>
        <v>0</v>
      </c>
      <c r="O29" s="8">
        <f t="shared" si="4"/>
        <v>5</v>
      </c>
      <c r="P29" s="4">
        <f t="shared" si="5"/>
        <v>3.9</v>
      </c>
    </row>
    <row r="30" spans="1:16">
      <c r="A30" s="3">
        <v>42764</v>
      </c>
      <c r="B30" s="3" t="str">
        <f t="shared" si="0"/>
        <v>January</v>
      </c>
      <c r="C30" t="s">
        <v>7</v>
      </c>
      <c r="D30">
        <v>35.200000000000003</v>
      </c>
      <c r="E30">
        <v>1.33</v>
      </c>
      <c r="F30" t="str">
        <f t="shared" si="7"/>
        <v>Heavy</v>
      </c>
      <c r="G30">
        <v>27</v>
      </c>
      <c r="H30" t="str">
        <f t="shared" si="1"/>
        <v>Low</v>
      </c>
      <c r="I30" t="str">
        <f t="shared" si="2"/>
        <v>5</v>
      </c>
      <c r="J30" s="4">
        <v>0.3</v>
      </c>
      <c r="K30">
        <v>14</v>
      </c>
      <c r="L30" s="5">
        <v>8</v>
      </c>
      <c r="M30" s="6">
        <f t="shared" si="6"/>
        <v>4.2</v>
      </c>
      <c r="N30" t="str">
        <f t="shared" si="3"/>
        <v>0</v>
      </c>
      <c r="O30" s="8">
        <f t="shared" si="4"/>
        <v>5</v>
      </c>
      <c r="P30" s="4">
        <f t="shared" si="5"/>
        <v>4.2</v>
      </c>
    </row>
    <row r="31" spans="1:16">
      <c r="A31" s="3">
        <v>42765</v>
      </c>
      <c r="B31" s="3" t="str">
        <f t="shared" si="0"/>
        <v>January</v>
      </c>
      <c r="C31" t="s">
        <v>8</v>
      </c>
      <c r="D31">
        <v>41.1</v>
      </c>
      <c r="E31">
        <v>1.05</v>
      </c>
      <c r="F31" t="str">
        <f t="shared" si="7"/>
        <v>Heavy</v>
      </c>
      <c r="G31">
        <v>20</v>
      </c>
      <c r="H31" t="str">
        <f t="shared" si="1"/>
        <v>Low</v>
      </c>
      <c r="I31" t="str">
        <f t="shared" si="2"/>
        <v>5</v>
      </c>
      <c r="J31" s="4">
        <v>0.3</v>
      </c>
      <c r="K31">
        <v>17</v>
      </c>
      <c r="L31" s="5">
        <v>8</v>
      </c>
      <c r="M31" s="6">
        <f t="shared" si="6"/>
        <v>5.0999999999999996</v>
      </c>
      <c r="N31" t="str">
        <f t="shared" si="3"/>
        <v>0</v>
      </c>
      <c r="O31" s="8">
        <f t="shared" si="4"/>
        <v>5</v>
      </c>
      <c r="P31" s="4">
        <f t="shared" si="5"/>
        <v>5.0999999999999996</v>
      </c>
    </row>
    <row r="32" spans="1:16">
      <c r="A32" s="3">
        <v>42766</v>
      </c>
      <c r="B32" s="3" t="str">
        <f t="shared" si="0"/>
        <v>January</v>
      </c>
      <c r="C32" t="s">
        <v>9</v>
      </c>
      <c r="D32">
        <v>40.4</v>
      </c>
      <c r="E32">
        <v>1.05</v>
      </c>
      <c r="F32" t="str">
        <f t="shared" si="7"/>
        <v>Heavy</v>
      </c>
      <c r="G32">
        <v>37</v>
      </c>
      <c r="H32" t="str">
        <f t="shared" si="1"/>
        <v>Medium</v>
      </c>
      <c r="I32" t="str">
        <f t="shared" si="2"/>
        <v>10</v>
      </c>
      <c r="J32" s="4">
        <v>0.3</v>
      </c>
      <c r="K32">
        <v>18</v>
      </c>
      <c r="L32" s="5">
        <v>8</v>
      </c>
      <c r="M32" s="6">
        <f t="shared" si="6"/>
        <v>5.3999999999999995</v>
      </c>
      <c r="N32" t="str">
        <f t="shared" si="3"/>
        <v>0</v>
      </c>
      <c r="O32" s="8">
        <f t="shared" si="4"/>
        <v>10</v>
      </c>
      <c r="P32" s="4">
        <f t="shared" si="5"/>
        <v>5.3999999999999995</v>
      </c>
    </row>
    <row r="33" spans="1:16">
      <c r="A33" s="3">
        <v>42767</v>
      </c>
      <c r="B33" s="3" t="str">
        <f t="shared" si="0"/>
        <v>February</v>
      </c>
      <c r="C33" t="s">
        <v>10</v>
      </c>
      <c r="D33">
        <v>42.4</v>
      </c>
      <c r="E33">
        <v>1</v>
      </c>
      <c r="F33" t="str">
        <f t="shared" si="7"/>
        <v>Medium</v>
      </c>
      <c r="G33">
        <v>35</v>
      </c>
      <c r="H33" t="str">
        <f t="shared" si="1"/>
        <v>Low</v>
      </c>
      <c r="I33" t="str">
        <f t="shared" si="2"/>
        <v>5</v>
      </c>
      <c r="J33" s="4">
        <v>0.3</v>
      </c>
      <c r="K33">
        <v>18</v>
      </c>
      <c r="L33" s="5">
        <v>8</v>
      </c>
      <c r="M33" s="6">
        <f t="shared" si="6"/>
        <v>5.3999999999999995</v>
      </c>
      <c r="N33" t="str">
        <f t="shared" si="3"/>
        <v>0</v>
      </c>
      <c r="O33" s="8">
        <f t="shared" si="4"/>
        <v>5</v>
      </c>
      <c r="P33" s="4">
        <f t="shared" si="5"/>
        <v>5.3999999999999995</v>
      </c>
    </row>
    <row r="34" spans="1:16">
      <c r="A34" s="3">
        <v>42768</v>
      </c>
      <c r="B34" s="3" t="str">
        <f t="shared" si="0"/>
        <v>February</v>
      </c>
      <c r="C34" t="s">
        <v>11</v>
      </c>
      <c r="D34">
        <v>52</v>
      </c>
      <c r="E34">
        <v>1</v>
      </c>
      <c r="F34" t="str">
        <f t="shared" si="7"/>
        <v>Medium</v>
      </c>
      <c r="G34">
        <v>22</v>
      </c>
      <c r="H34" t="str">
        <f t="shared" si="1"/>
        <v>Low</v>
      </c>
      <c r="I34" t="str">
        <f t="shared" si="2"/>
        <v>5</v>
      </c>
      <c r="J34" s="4">
        <v>0.3</v>
      </c>
      <c r="K34">
        <v>20</v>
      </c>
      <c r="L34" s="5">
        <v>8</v>
      </c>
      <c r="M34" s="6">
        <f t="shared" si="6"/>
        <v>6</v>
      </c>
      <c r="N34" t="str">
        <f t="shared" si="3"/>
        <v>0</v>
      </c>
      <c r="O34" s="8">
        <f t="shared" si="4"/>
        <v>5</v>
      </c>
      <c r="P34" s="4">
        <f t="shared" si="5"/>
        <v>6</v>
      </c>
    </row>
    <row r="35" spans="1:16">
      <c r="A35" s="3">
        <v>42769</v>
      </c>
      <c r="B35" s="3" t="str">
        <f t="shared" si="0"/>
        <v>February</v>
      </c>
      <c r="C35" t="s">
        <v>12</v>
      </c>
      <c r="D35">
        <v>50.3</v>
      </c>
      <c r="E35">
        <v>0.87</v>
      </c>
      <c r="F35" t="str">
        <f t="shared" si="7"/>
        <v>Medium</v>
      </c>
      <c r="G35">
        <v>25</v>
      </c>
      <c r="H35" t="str">
        <f t="shared" si="1"/>
        <v>Low</v>
      </c>
      <c r="I35" t="str">
        <f t="shared" si="2"/>
        <v>5</v>
      </c>
      <c r="J35" s="4">
        <v>0.3</v>
      </c>
      <c r="K35">
        <v>21</v>
      </c>
      <c r="L35" s="5">
        <v>8</v>
      </c>
      <c r="M35" s="6">
        <f t="shared" si="6"/>
        <v>6.3</v>
      </c>
      <c r="N35" t="str">
        <f t="shared" si="3"/>
        <v>0</v>
      </c>
      <c r="O35" s="8">
        <f t="shared" si="4"/>
        <v>5</v>
      </c>
      <c r="P35" s="4">
        <f t="shared" si="5"/>
        <v>6.3</v>
      </c>
    </row>
    <row r="36" spans="1:16">
      <c r="A36" s="3">
        <v>42770</v>
      </c>
      <c r="B36" s="3" t="str">
        <f t="shared" si="0"/>
        <v>February</v>
      </c>
      <c r="C36" t="s">
        <v>13</v>
      </c>
      <c r="D36">
        <v>56.6</v>
      </c>
      <c r="E36">
        <v>0.83</v>
      </c>
      <c r="F36" t="str">
        <f t="shared" si="7"/>
        <v>Medium</v>
      </c>
      <c r="G36">
        <v>46</v>
      </c>
      <c r="H36" t="str">
        <f t="shared" si="1"/>
        <v>Medium</v>
      </c>
      <c r="I36" t="str">
        <f t="shared" si="2"/>
        <v>10</v>
      </c>
      <c r="J36" s="4">
        <v>0.3</v>
      </c>
      <c r="K36">
        <v>22</v>
      </c>
      <c r="L36" s="5">
        <v>8</v>
      </c>
      <c r="M36" s="6">
        <f t="shared" si="6"/>
        <v>6.6</v>
      </c>
      <c r="N36" t="str">
        <f t="shared" si="3"/>
        <v>0</v>
      </c>
      <c r="O36" s="8">
        <f t="shared" si="4"/>
        <v>10</v>
      </c>
      <c r="P36" s="4">
        <f t="shared" si="5"/>
        <v>6.6</v>
      </c>
    </row>
    <row r="37" spans="1:16">
      <c r="A37" s="3">
        <v>42771</v>
      </c>
      <c r="B37" s="3" t="str">
        <f t="shared" si="0"/>
        <v>February</v>
      </c>
      <c r="C37" t="s">
        <v>7</v>
      </c>
      <c r="D37">
        <v>45.4</v>
      </c>
      <c r="E37">
        <v>1.1100000000000001</v>
      </c>
      <c r="F37" t="str">
        <f t="shared" si="7"/>
        <v>Heavy</v>
      </c>
      <c r="G37">
        <v>32</v>
      </c>
      <c r="H37" t="str">
        <f t="shared" si="1"/>
        <v>Low</v>
      </c>
      <c r="I37" t="str">
        <f t="shared" si="2"/>
        <v>5</v>
      </c>
      <c r="J37" s="4">
        <v>0.3</v>
      </c>
      <c r="K37">
        <v>18</v>
      </c>
      <c r="L37" s="5">
        <v>8</v>
      </c>
      <c r="M37" s="6">
        <f t="shared" si="6"/>
        <v>5.3999999999999995</v>
      </c>
      <c r="N37" t="str">
        <f t="shared" si="3"/>
        <v>0</v>
      </c>
      <c r="O37" s="8">
        <f t="shared" si="4"/>
        <v>5</v>
      </c>
      <c r="P37" s="4">
        <f t="shared" si="5"/>
        <v>5.3999999999999995</v>
      </c>
    </row>
    <row r="38" spans="1:16">
      <c r="A38" s="3">
        <v>42772</v>
      </c>
      <c r="B38" s="3" t="str">
        <f t="shared" si="0"/>
        <v>February</v>
      </c>
      <c r="C38" t="s">
        <v>8</v>
      </c>
      <c r="D38">
        <v>45</v>
      </c>
      <c r="E38">
        <v>0.95</v>
      </c>
      <c r="F38" t="str">
        <f t="shared" si="7"/>
        <v>Medium</v>
      </c>
      <c r="G38">
        <v>28</v>
      </c>
      <c r="H38" t="str">
        <f t="shared" si="1"/>
        <v>Low</v>
      </c>
      <c r="I38" t="str">
        <f t="shared" si="2"/>
        <v>5</v>
      </c>
      <c r="J38" s="4">
        <v>0.3</v>
      </c>
      <c r="K38">
        <v>20</v>
      </c>
      <c r="L38" s="5">
        <v>8</v>
      </c>
      <c r="M38" s="6">
        <f t="shared" si="6"/>
        <v>6</v>
      </c>
      <c r="N38" t="str">
        <f t="shared" si="3"/>
        <v>0</v>
      </c>
      <c r="O38" s="8">
        <f t="shared" si="4"/>
        <v>5</v>
      </c>
      <c r="P38" s="4">
        <f t="shared" si="5"/>
        <v>6</v>
      </c>
    </row>
    <row r="39" spans="1:16">
      <c r="A39" s="3">
        <v>42773</v>
      </c>
      <c r="B39" s="3" t="str">
        <f t="shared" si="0"/>
        <v>February</v>
      </c>
      <c r="C39" t="s">
        <v>9</v>
      </c>
      <c r="D39">
        <v>52.3</v>
      </c>
      <c r="E39">
        <v>0.87</v>
      </c>
      <c r="F39" t="str">
        <f t="shared" si="7"/>
        <v>Medium</v>
      </c>
      <c r="G39">
        <v>39</v>
      </c>
      <c r="H39" t="str">
        <f t="shared" si="1"/>
        <v>Medium</v>
      </c>
      <c r="I39" t="str">
        <f t="shared" si="2"/>
        <v>10</v>
      </c>
      <c r="J39" s="4">
        <v>0.3</v>
      </c>
      <c r="K39">
        <v>21</v>
      </c>
      <c r="L39" s="5">
        <v>8</v>
      </c>
      <c r="M39" s="6">
        <f t="shared" si="6"/>
        <v>6.3</v>
      </c>
      <c r="N39" t="str">
        <f t="shared" si="3"/>
        <v>0</v>
      </c>
      <c r="O39" s="8">
        <f t="shared" si="4"/>
        <v>10</v>
      </c>
      <c r="P39" s="4">
        <f t="shared" si="5"/>
        <v>6.3</v>
      </c>
    </row>
    <row r="40" spans="1:16">
      <c r="A40" s="3">
        <v>42774</v>
      </c>
      <c r="B40" s="3" t="str">
        <f t="shared" si="0"/>
        <v>February</v>
      </c>
      <c r="C40" t="s">
        <v>10</v>
      </c>
      <c r="D40">
        <v>52.6</v>
      </c>
      <c r="E40">
        <v>0.87</v>
      </c>
      <c r="F40" t="str">
        <f t="shared" si="7"/>
        <v>Medium</v>
      </c>
      <c r="G40">
        <v>31</v>
      </c>
      <c r="H40" t="str">
        <f t="shared" si="1"/>
        <v>Low</v>
      </c>
      <c r="I40" t="str">
        <f t="shared" si="2"/>
        <v>5</v>
      </c>
      <c r="J40" s="4">
        <v>0.3</v>
      </c>
      <c r="K40">
        <v>22</v>
      </c>
      <c r="L40" s="5">
        <v>8</v>
      </c>
      <c r="M40" s="6">
        <f t="shared" si="6"/>
        <v>6.6</v>
      </c>
      <c r="N40" t="str">
        <f t="shared" si="3"/>
        <v>0</v>
      </c>
      <c r="O40" s="8">
        <f t="shared" si="4"/>
        <v>5</v>
      </c>
      <c r="P40" s="4">
        <f t="shared" si="5"/>
        <v>6.6</v>
      </c>
    </row>
    <row r="41" spans="1:16">
      <c r="A41" s="3">
        <v>42775</v>
      </c>
      <c r="B41" s="3" t="str">
        <f t="shared" si="0"/>
        <v>February</v>
      </c>
      <c r="C41" t="s">
        <v>11</v>
      </c>
      <c r="D41">
        <v>42.7</v>
      </c>
      <c r="E41">
        <v>1</v>
      </c>
      <c r="F41" t="str">
        <f t="shared" si="7"/>
        <v>Medium</v>
      </c>
      <c r="G41">
        <v>39</v>
      </c>
      <c r="H41" t="str">
        <f t="shared" si="1"/>
        <v>Medium</v>
      </c>
      <c r="I41" t="str">
        <f t="shared" si="2"/>
        <v>10</v>
      </c>
      <c r="J41" s="4">
        <v>0.3</v>
      </c>
      <c r="K41">
        <v>19</v>
      </c>
      <c r="L41" s="5">
        <v>8</v>
      </c>
      <c r="M41" s="6">
        <f t="shared" si="6"/>
        <v>5.7</v>
      </c>
      <c r="N41" t="str">
        <f t="shared" si="3"/>
        <v>0</v>
      </c>
      <c r="O41" s="8">
        <f t="shared" si="4"/>
        <v>10</v>
      </c>
      <c r="P41" s="4">
        <f t="shared" si="5"/>
        <v>5.7</v>
      </c>
    </row>
    <row r="42" spans="1:16">
      <c r="A42" s="3">
        <v>42776</v>
      </c>
      <c r="B42" s="3" t="str">
        <f t="shared" si="0"/>
        <v>February</v>
      </c>
      <c r="C42" t="s">
        <v>12</v>
      </c>
      <c r="D42">
        <v>50</v>
      </c>
      <c r="E42">
        <v>0.91</v>
      </c>
      <c r="F42" t="str">
        <f t="shared" si="7"/>
        <v>Medium</v>
      </c>
      <c r="G42">
        <v>40</v>
      </c>
      <c r="H42" t="str">
        <f t="shared" si="1"/>
        <v>Medium</v>
      </c>
      <c r="I42" t="str">
        <f t="shared" si="2"/>
        <v>10</v>
      </c>
      <c r="J42" s="4">
        <v>0.3</v>
      </c>
      <c r="K42">
        <v>20</v>
      </c>
      <c r="L42" s="5">
        <v>8</v>
      </c>
      <c r="M42" s="6">
        <f t="shared" si="6"/>
        <v>6</v>
      </c>
      <c r="N42" t="str">
        <f t="shared" si="3"/>
        <v>0</v>
      </c>
      <c r="O42" s="8">
        <f t="shared" si="4"/>
        <v>10</v>
      </c>
      <c r="P42" s="4">
        <f t="shared" si="5"/>
        <v>6</v>
      </c>
    </row>
    <row r="43" spans="1:16">
      <c r="A43" s="3">
        <v>42777</v>
      </c>
      <c r="B43" s="3" t="str">
        <f t="shared" si="0"/>
        <v>February</v>
      </c>
      <c r="C43" t="s">
        <v>13</v>
      </c>
      <c r="D43">
        <v>51.3</v>
      </c>
      <c r="E43">
        <v>0.91</v>
      </c>
      <c r="F43" t="str">
        <f t="shared" si="7"/>
        <v>Medium</v>
      </c>
      <c r="G43">
        <v>35</v>
      </c>
      <c r="H43" t="str">
        <f t="shared" si="1"/>
        <v>Low</v>
      </c>
      <c r="I43" t="str">
        <f t="shared" si="2"/>
        <v>5</v>
      </c>
      <c r="J43" s="4">
        <v>0.3</v>
      </c>
      <c r="K43">
        <v>21</v>
      </c>
      <c r="L43" s="5">
        <v>8</v>
      </c>
      <c r="M43" s="6">
        <f t="shared" si="6"/>
        <v>6.3</v>
      </c>
      <c r="N43" t="str">
        <f t="shared" si="3"/>
        <v>0</v>
      </c>
      <c r="O43" s="8">
        <f t="shared" si="4"/>
        <v>5</v>
      </c>
      <c r="P43" s="4">
        <f t="shared" si="5"/>
        <v>6.3</v>
      </c>
    </row>
    <row r="44" spans="1:16">
      <c r="A44" s="3">
        <v>42778</v>
      </c>
      <c r="B44" s="3" t="str">
        <f t="shared" si="0"/>
        <v>February</v>
      </c>
      <c r="C44" t="s">
        <v>7</v>
      </c>
      <c r="D44">
        <v>55.6</v>
      </c>
      <c r="E44">
        <v>0.83</v>
      </c>
      <c r="F44" t="str">
        <f t="shared" si="7"/>
        <v>Medium</v>
      </c>
      <c r="G44">
        <v>41</v>
      </c>
      <c r="H44" t="str">
        <f t="shared" si="1"/>
        <v>Medium</v>
      </c>
      <c r="I44" t="str">
        <f t="shared" si="2"/>
        <v>10</v>
      </c>
      <c r="J44" s="4">
        <v>0.3</v>
      </c>
      <c r="K44">
        <v>22</v>
      </c>
      <c r="L44" s="5">
        <v>8</v>
      </c>
      <c r="M44" s="6">
        <f t="shared" si="6"/>
        <v>6.6</v>
      </c>
      <c r="N44" t="str">
        <f t="shared" si="3"/>
        <v>0</v>
      </c>
      <c r="O44" s="8">
        <f t="shared" si="4"/>
        <v>10</v>
      </c>
      <c r="P44" s="4">
        <f t="shared" si="5"/>
        <v>6.6</v>
      </c>
    </row>
    <row r="45" spans="1:16">
      <c r="A45" s="3">
        <v>42779</v>
      </c>
      <c r="B45" s="3" t="str">
        <f t="shared" si="0"/>
        <v>February</v>
      </c>
      <c r="C45" t="s">
        <v>8</v>
      </c>
      <c r="D45">
        <v>46.4</v>
      </c>
      <c r="E45">
        <v>1.1100000000000001</v>
      </c>
      <c r="F45" t="str">
        <f t="shared" si="7"/>
        <v>Heavy</v>
      </c>
      <c r="G45">
        <v>34</v>
      </c>
      <c r="H45" t="str">
        <f t="shared" si="1"/>
        <v>Low</v>
      </c>
      <c r="I45" t="str">
        <f t="shared" si="2"/>
        <v>5</v>
      </c>
      <c r="J45" s="4">
        <v>0.3</v>
      </c>
      <c r="K45">
        <v>18</v>
      </c>
      <c r="L45" s="5">
        <v>8</v>
      </c>
      <c r="M45" s="6">
        <f t="shared" si="6"/>
        <v>5.3999999999999995</v>
      </c>
      <c r="N45" t="str">
        <f t="shared" si="3"/>
        <v>0</v>
      </c>
      <c r="O45" s="8">
        <f t="shared" si="4"/>
        <v>5</v>
      </c>
      <c r="P45" s="4">
        <f t="shared" si="5"/>
        <v>5.3999999999999995</v>
      </c>
    </row>
    <row r="46" spans="1:16">
      <c r="A46" s="3">
        <v>42780</v>
      </c>
      <c r="B46" s="3" t="str">
        <f t="shared" si="0"/>
        <v>February</v>
      </c>
      <c r="C46" t="s">
        <v>9</v>
      </c>
      <c r="D46">
        <v>47.7</v>
      </c>
      <c r="E46">
        <v>0.95</v>
      </c>
      <c r="F46" t="str">
        <f t="shared" si="7"/>
        <v>Medium</v>
      </c>
      <c r="G46">
        <v>35</v>
      </c>
      <c r="H46" t="str">
        <f t="shared" si="1"/>
        <v>Low</v>
      </c>
      <c r="I46" t="str">
        <f t="shared" si="2"/>
        <v>5</v>
      </c>
      <c r="J46" s="4">
        <v>0.3</v>
      </c>
      <c r="K46">
        <v>19</v>
      </c>
      <c r="L46" s="5">
        <v>8</v>
      </c>
      <c r="M46" s="6">
        <f t="shared" si="6"/>
        <v>5.7</v>
      </c>
      <c r="N46" t="str">
        <f t="shared" si="3"/>
        <v>0</v>
      </c>
      <c r="O46" s="8">
        <f t="shared" si="4"/>
        <v>5</v>
      </c>
      <c r="P46" s="4">
        <f t="shared" si="5"/>
        <v>5.7</v>
      </c>
    </row>
    <row r="47" spans="1:16">
      <c r="A47" s="3">
        <v>42781</v>
      </c>
      <c r="B47" s="3" t="str">
        <f t="shared" si="0"/>
        <v>February</v>
      </c>
      <c r="C47" t="s">
        <v>10</v>
      </c>
      <c r="D47">
        <v>52</v>
      </c>
      <c r="E47">
        <v>0.91</v>
      </c>
      <c r="F47" t="str">
        <f t="shared" si="7"/>
        <v>Medium</v>
      </c>
      <c r="G47">
        <v>33</v>
      </c>
      <c r="H47" t="str">
        <f t="shared" si="1"/>
        <v>Low</v>
      </c>
      <c r="I47" t="str">
        <f t="shared" si="2"/>
        <v>5</v>
      </c>
      <c r="J47" s="4">
        <v>0.3</v>
      </c>
      <c r="K47">
        <v>20</v>
      </c>
      <c r="L47" s="5">
        <v>8</v>
      </c>
      <c r="M47" s="6">
        <f t="shared" si="6"/>
        <v>6</v>
      </c>
      <c r="N47" t="str">
        <f t="shared" si="3"/>
        <v>0</v>
      </c>
      <c r="O47" s="8">
        <f t="shared" si="4"/>
        <v>5</v>
      </c>
      <c r="P47" s="4">
        <f t="shared" si="5"/>
        <v>6</v>
      </c>
    </row>
    <row r="48" spans="1:16">
      <c r="A48" s="3">
        <v>42782</v>
      </c>
      <c r="B48" s="3" t="str">
        <f t="shared" si="0"/>
        <v>February</v>
      </c>
      <c r="C48" t="s">
        <v>11</v>
      </c>
      <c r="D48">
        <v>47.3</v>
      </c>
      <c r="E48">
        <v>0.87</v>
      </c>
      <c r="F48" t="str">
        <f t="shared" si="7"/>
        <v>Medium</v>
      </c>
      <c r="G48">
        <v>31</v>
      </c>
      <c r="H48" t="str">
        <f t="shared" si="1"/>
        <v>Low</v>
      </c>
      <c r="I48" t="str">
        <f t="shared" si="2"/>
        <v>5</v>
      </c>
      <c r="J48" s="4">
        <v>0.3</v>
      </c>
      <c r="K48">
        <v>21</v>
      </c>
      <c r="L48" s="5">
        <v>8</v>
      </c>
      <c r="M48" s="6">
        <f t="shared" si="6"/>
        <v>6.3</v>
      </c>
      <c r="N48" t="str">
        <f t="shared" si="3"/>
        <v>0</v>
      </c>
      <c r="O48" s="8">
        <f t="shared" si="4"/>
        <v>5</v>
      </c>
      <c r="P48" s="4">
        <f t="shared" si="5"/>
        <v>6.3</v>
      </c>
    </row>
    <row r="49" spans="1:16">
      <c r="A49" s="3">
        <v>42783</v>
      </c>
      <c r="B49" s="3" t="str">
        <f t="shared" si="0"/>
        <v>February</v>
      </c>
      <c r="C49" t="s">
        <v>12</v>
      </c>
      <c r="D49">
        <v>40.4</v>
      </c>
      <c r="E49">
        <v>1</v>
      </c>
      <c r="F49" t="str">
        <f t="shared" si="7"/>
        <v>Medium</v>
      </c>
      <c r="G49">
        <v>29</v>
      </c>
      <c r="H49" t="str">
        <f t="shared" si="1"/>
        <v>Low</v>
      </c>
      <c r="I49" t="str">
        <f t="shared" si="2"/>
        <v>5</v>
      </c>
      <c r="J49" s="4">
        <v>0.3</v>
      </c>
      <c r="K49">
        <v>18</v>
      </c>
      <c r="L49" s="5">
        <v>8</v>
      </c>
      <c r="M49" s="6">
        <f t="shared" si="6"/>
        <v>5.3999999999999995</v>
      </c>
      <c r="N49" t="str">
        <f t="shared" si="3"/>
        <v>0</v>
      </c>
      <c r="O49" s="8">
        <f t="shared" si="4"/>
        <v>5</v>
      </c>
      <c r="P49" s="4">
        <f t="shared" si="5"/>
        <v>5.3999999999999995</v>
      </c>
    </row>
    <row r="50" spans="1:16">
      <c r="A50" s="3">
        <v>42784</v>
      </c>
      <c r="B50" s="3" t="str">
        <f t="shared" si="0"/>
        <v>February</v>
      </c>
      <c r="C50" t="s">
        <v>13</v>
      </c>
      <c r="D50">
        <v>43.7</v>
      </c>
      <c r="E50">
        <v>0.95</v>
      </c>
      <c r="F50" t="str">
        <f t="shared" si="7"/>
        <v>Medium</v>
      </c>
      <c r="G50">
        <v>25</v>
      </c>
      <c r="H50" t="str">
        <f t="shared" si="1"/>
        <v>Low</v>
      </c>
      <c r="I50" t="str">
        <f t="shared" si="2"/>
        <v>5</v>
      </c>
      <c r="J50" s="4">
        <v>0.3</v>
      </c>
      <c r="K50">
        <v>19</v>
      </c>
      <c r="L50" s="5">
        <v>8</v>
      </c>
      <c r="M50" s="6">
        <f t="shared" si="6"/>
        <v>5.7</v>
      </c>
      <c r="N50" t="str">
        <f t="shared" si="3"/>
        <v>0</v>
      </c>
      <c r="O50" s="8">
        <f t="shared" si="4"/>
        <v>5</v>
      </c>
      <c r="P50" s="4">
        <f t="shared" si="5"/>
        <v>5.7</v>
      </c>
    </row>
    <row r="51" spans="1:16">
      <c r="A51" s="3">
        <v>42785</v>
      </c>
      <c r="B51" s="3" t="str">
        <f t="shared" si="0"/>
        <v>February</v>
      </c>
      <c r="C51" t="s">
        <v>7</v>
      </c>
      <c r="D51">
        <v>50</v>
      </c>
      <c r="E51">
        <v>0.95</v>
      </c>
      <c r="F51" t="str">
        <f t="shared" si="7"/>
        <v>Medium</v>
      </c>
      <c r="G51">
        <v>28</v>
      </c>
      <c r="H51" t="str">
        <f t="shared" si="1"/>
        <v>Low</v>
      </c>
      <c r="I51" t="str">
        <f t="shared" si="2"/>
        <v>5</v>
      </c>
      <c r="J51" s="4">
        <v>0.3</v>
      </c>
      <c r="K51">
        <v>20</v>
      </c>
      <c r="L51" s="5">
        <v>8</v>
      </c>
      <c r="M51" s="6">
        <f t="shared" si="6"/>
        <v>6</v>
      </c>
      <c r="N51" t="str">
        <f t="shared" si="3"/>
        <v>0</v>
      </c>
      <c r="O51" s="8">
        <f t="shared" si="4"/>
        <v>5</v>
      </c>
      <c r="P51" s="4">
        <f t="shared" si="5"/>
        <v>6</v>
      </c>
    </row>
    <row r="52" spans="1:16">
      <c r="A52" s="3">
        <v>42786</v>
      </c>
      <c r="B52" s="3" t="str">
        <f t="shared" si="0"/>
        <v>February</v>
      </c>
      <c r="C52" t="s">
        <v>8</v>
      </c>
      <c r="D52">
        <v>50.3</v>
      </c>
      <c r="E52">
        <v>0.95</v>
      </c>
      <c r="F52" t="str">
        <f t="shared" si="7"/>
        <v>Medium</v>
      </c>
      <c r="G52">
        <v>25</v>
      </c>
      <c r="H52" t="str">
        <f t="shared" si="1"/>
        <v>Low</v>
      </c>
      <c r="I52" t="str">
        <f t="shared" si="2"/>
        <v>5</v>
      </c>
      <c r="J52" s="4">
        <v>0.3</v>
      </c>
      <c r="K52">
        <v>21</v>
      </c>
      <c r="L52" s="5">
        <v>8</v>
      </c>
      <c r="M52" s="6">
        <f t="shared" si="6"/>
        <v>6.3</v>
      </c>
      <c r="N52" t="str">
        <f t="shared" si="3"/>
        <v>0</v>
      </c>
      <c r="O52" s="8">
        <f t="shared" si="4"/>
        <v>5</v>
      </c>
      <c r="P52" s="4">
        <f t="shared" si="5"/>
        <v>6.3</v>
      </c>
    </row>
    <row r="53" spans="1:16">
      <c r="A53" s="3">
        <v>42787</v>
      </c>
      <c r="B53" s="3" t="str">
        <f t="shared" si="0"/>
        <v>February</v>
      </c>
      <c r="C53" t="s">
        <v>9</v>
      </c>
      <c r="D53">
        <v>42.4</v>
      </c>
      <c r="E53">
        <v>1</v>
      </c>
      <c r="F53" t="str">
        <f t="shared" si="7"/>
        <v>Medium</v>
      </c>
      <c r="G53">
        <v>28</v>
      </c>
      <c r="H53" t="str">
        <f t="shared" si="1"/>
        <v>Low</v>
      </c>
      <c r="I53" t="str">
        <f t="shared" si="2"/>
        <v>5</v>
      </c>
      <c r="J53" s="4">
        <v>0.3</v>
      </c>
      <c r="K53">
        <v>18</v>
      </c>
      <c r="L53" s="5">
        <v>8</v>
      </c>
      <c r="M53" s="6">
        <f t="shared" si="6"/>
        <v>5.3999999999999995</v>
      </c>
      <c r="N53" t="str">
        <f t="shared" si="3"/>
        <v>0</v>
      </c>
      <c r="O53" s="8">
        <f t="shared" si="4"/>
        <v>5</v>
      </c>
      <c r="P53" s="4">
        <f t="shared" si="5"/>
        <v>5.3999999999999995</v>
      </c>
    </row>
    <row r="54" spans="1:16">
      <c r="A54" s="3">
        <v>42788</v>
      </c>
      <c r="B54" s="3" t="str">
        <f t="shared" si="0"/>
        <v>February</v>
      </c>
      <c r="C54" t="s">
        <v>10</v>
      </c>
      <c r="D54">
        <v>47.7</v>
      </c>
      <c r="E54">
        <v>0.95</v>
      </c>
      <c r="F54" t="str">
        <f t="shared" si="7"/>
        <v>Medium</v>
      </c>
      <c r="G54">
        <v>36</v>
      </c>
      <c r="H54" t="str">
        <f t="shared" si="1"/>
        <v>Medium</v>
      </c>
      <c r="I54" t="str">
        <f t="shared" si="2"/>
        <v>10</v>
      </c>
      <c r="J54" s="4">
        <v>0.3</v>
      </c>
      <c r="K54">
        <v>19</v>
      </c>
      <c r="L54" s="5">
        <v>8</v>
      </c>
      <c r="M54" s="6">
        <f t="shared" si="6"/>
        <v>5.7</v>
      </c>
      <c r="N54" t="str">
        <f t="shared" si="3"/>
        <v>0</v>
      </c>
      <c r="O54" s="8">
        <f t="shared" si="4"/>
        <v>10</v>
      </c>
      <c r="P54" s="4">
        <f t="shared" si="5"/>
        <v>5.7</v>
      </c>
    </row>
    <row r="55" spans="1:16">
      <c r="A55" s="3">
        <v>42789</v>
      </c>
      <c r="B55" s="3" t="str">
        <f t="shared" si="0"/>
        <v>February</v>
      </c>
      <c r="C55" t="s">
        <v>11</v>
      </c>
      <c r="D55">
        <v>45</v>
      </c>
      <c r="E55">
        <v>1</v>
      </c>
      <c r="F55" t="str">
        <f t="shared" si="7"/>
        <v>Medium</v>
      </c>
      <c r="G55">
        <v>23</v>
      </c>
      <c r="H55" t="str">
        <f t="shared" si="1"/>
        <v>Low</v>
      </c>
      <c r="I55" t="str">
        <f t="shared" si="2"/>
        <v>5</v>
      </c>
      <c r="J55" s="4">
        <v>0.3</v>
      </c>
      <c r="K55">
        <v>20</v>
      </c>
      <c r="L55" s="5">
        <v>8</v>
      </c>
      <c r="M55" s="6">
        <f t="shared" si="6"/>
        <v>6</v>
      </c>
      <c r="N55" t="str">
        <f t="shared" si="3"/>
        <v>0</v>
      </c>
      <c r="O55" s="8">
        <f t="shared" si="4"/>
        <v>5</v>
      </c>
      <c r="P55" s="4">
        <f t="shared" si="5"/>
        <v>6</v>
      </c>
    </row>
    <row r="56" spans="1:16">
      <c r="A56" s="3">
        <v>42790</v>
      </c>
      <c r="B56" s="3" t="str">
        <f t="shared" si="0"/>
        <v>February</v>
      </c>
      <c r="C56" t="s">
        <v>12</v>
      </c>
      <c r="D56">
        <v>47.3</v>
      </c>
      <c r="E56">
        <v>0.87</v>
      </c>
      <c r="F56" t="str">
        <f t="shared" si="7"/>
        <v>Medium</v>
      </c>
      <c r="G56">
        <v>36</v>
      </c>
      <c r="H56" t="str">
        <f t="shared" si="1"/>
        <v>Medium</v>
      </c>
      <c r="I56" t="str">
        <f t="shared" si="2"/>
        <v>10</v>
      </c>
      <c r="J56" s="4">
        <v>0.3</v>
      </c>
      <c r="K56">
        <v>21</v>
      </c>
      <c r="L56" s="5">
        <v>8</v>
      </c>
      <c r="M56" s="6">
        <f t="shared" si="6"/>
        <v>6.3</v>
      </c>
      <c r="N56" t="str">
        <f t="shared" si="3"/>
        <v>0</v>
      </c>
      <c r="O56" s="8">
        <f t="shared" si="4"/>
        <v>10</v>
      </c>
      <c r="P56" s="4">
        <f t="shared" si="5"/>
        <v>6.3</v>
      </c>
    </row>
    <row r="57" spans="1:16">
      <c r="A57" s="3">
        <v>42791</v>
      </c>
      <c r="B57" s="3" t="str">
        <f t="shared" si="0"/>
        <v>February</v>
      </c>
      <c r="C57" t="s">
        <v>13</v>
      </c>
      <c r="D57">
        <v>42.4</v>
      </c>
      <c r="E57">
        <v>1</v>
      </c>
      <c r="F57" t="str">
        <f t="shared" si="7"/>
        <v>Medium</v>
      </c>
      <c r="G57">
        <v>21</v>
      </c>
      <c r="H57" t="str">
        <f t="shared" si="1"/>
        <v>Low</v>
      </c>
      <c r="I57" t="str">
        <f t="shared" si="2"/>
        <v>5</v>
      </c>
      <c r="J57" s="4">
        <v>0.3</v>
      </c>
      <c r="K57">
        <v>18</v>
      </c>
      <c r="L57" s="5">
        <v>8</v>
      </c>
      <c r="M57" s="6">
        <f t="shared" si="6"/>
        <v>5.3999999999999995</v>
      </c>
      <c r="N57" t="str">
        <f t="shared" si="3"/>
        <v>0</v>
      </c>
      <c r="O57" s="8">
        <f t="shared" si="4"/>
        <v>5</v>
      </c>
      <c r="P57" s="4">
        <f t="shared" si="5"/>
        <v>5.3999999999999995</v>
      </c>
    </row>
    <row r="58" spans="1:16">
      <c r="A58" s="3">
        <v>42792</v>
      </c>
      <c r="B58" s="3" t="str">
        <f t="shared" si="0"/>
        <v>February</v>
      </c>
      <c r="C58" t="s">
        <v>7</v>
      </c>
      <c r="D58">
        <v>48.7</v>
      </c>
      <c r="E58">
        <v>1.05</v>
      </c>
      <c r="F58" t="str">
        <f t="shared" si="7"/>
        <v>Heavy</v>
      </c>
      <c r="G58">
        <v>32</v>
      </c>
      <c r="H58" t="str">
        <f t="shared" si="1"/>
        <v>Low</v>
      </c>
      <c r="I58" t="str">
        <f t="shared" si="2"/>
        <v>5</v>
      </c>
      <c r="J58" s="4">
        <v>0.3</v>
      </c>
      <c r="K58">
        <v>19</v>
      </c>
      <c r="L58" s="5">
        <v>8</v>
      </c>
      <c r="M58" s="6">
        <f t="shared" si="6"/>
        <v>5.7</v>
      </c>
      <c r="N58" t="str">
        <f t="shared" si="3"/>
        <v>0</v>
      </c>
      <c r="O58" s="8">
        <f t="shared" si="4"/>
        <v>5</v>
      </c>
      <c r="P58" s="4">
        <f t="shared" si="5"/>
        <v>5.7</v>
      </c>
    </row>
    <row r="59" spans="1:16">
      <c r="A59" s="3">
        <v>42793</v>
      </c>
      <c r="B59" s="3" t="str">
        <f t="shared" si="0"/>
        <v>February</v>
      </c>
      <c r="C59" t="s">
        <v>8</v>
      </c>
      <c r="D59">
        <v>45</v>
      </c>
      <c r="E59">
        <v>1</v>
      </c>
      <c r="F59" t="str">
        <f t="shared" si="7"/>
        <v>Medium</v>
      </c>
      <c r="G59">
        <v>34</v>
      </c>
      <c r="H59" t="str">
        <f t="shared" si="1"/>
        <v>Low</v>
      </c>
      <c r="I59" t="str">
        <f t="shared" si="2"/>
        <v>5</v>
      </c>
      <c r="J59" s="4">
        <v>0.3</v>
      </c>
      <c r="K59">
        <v>20</v>
      </c>
      <c r="L59" s="5">
        <v>8</v>
      </c>
      <c r="M59" s="6">
        <f t="shared" si="6"/>
        <v>6</v>
      </c>
      <c r="N59" t="str">
        <f t="shared" si="3"/>
        <v>0</v>
      </c>
      <c r="O59" s="8">
        <f t="shared" si="4"/>
        <v>5</v>
      </c>
      <c r="P59" s="4">
        <f t="shared" si="5"/>
        <v>6</v>
      </c>
    </row>
    <row r="60" spans="1:16">
      <c r="A60" s="3">
        <v>42794</v>
      </c>
      <c r="B60" s="3" t="str">
        <f t="shared" si="0"/>
        <v>February</v>
      </c>
      <c r="C60" t="s">
        <v>9</v>
      </c>
      <c r="D60">
        <v>49.6</v>
      </c>
      <c r="E60">
        <v>0.91</v>
      </c>
      <c r="F60" t="str">
        <f t="shared" si="7"/>
        <v>Medium</v>
      </c>
      <c r="G60">
        <v>45</v>
      </c>
      <c r="H60" t="str">
        <f t="shared" si="1"/>
        <v>Medium</v>
      </c>
      <c r="I60" t="str">
        <f t="shared" si="2"/>
        <v>10</v>
      </c>
      <c r="J60" s="4">
        <v>0.3</v>
      </c>
      <c r="K60">
        <v>22</v>
      </c>
      <c r="L60" s="5">
        <v>8</v>
      </c>
      <c r="M60" s="6">
        <f t="shared" si="6"/>
        <v>6.6</v>
      </c>
      <c r="N60" t="str">
        <f t="shared" si="3"/>
        <v>0</v>
      </c>
      <c r="O60" s="8">
        <f t="shared" si="4"/>
        <v>10</v>
      </c>
      <c r="P60" s="4">
        <f t="shared" si="5"/>
        <v>6.6</v>
      </c>
    </row>
    <row r="61" spans="1:16">
      <c r="A61" s="3">
        <v>42795</v>
      </c>
      <c r="B61" s="3" t="str">
        <f t="shared" si="0"/>
        <v>March</v>
      </c>
      <c r="C61" t="s">
        <v>10</v>
      </c>
      <c r="D61">
        <v>57.9</v>
      </c>
      <c r="E61">
        <v>0.87</v>
      </c>
      <c r="F61" t="str">
        <f t="shared" si="7"/>
        <v>Medium</v>
      </c>
      <c r="G61">
        <v>46</v>
      </c>
      <c r="H61" t="str">
        <f t="shared" si="1"/>
        <v>Medium</v>
      </c>
      <c r="I61" t="str">
        <f t="shared" si="2"/>
        <v>10</v>
      </c>
      <c r="J61" s="4">
        <v>0.3</v>
      </c>
      <c r="K61">
        <v>23</v>
      </c>
      <c r="L61" s="5">
        <v>8</v>
      </c>
      <c r="M61" s="6">
        <f t="shared" si="6"/>
        <v>6.8999999999999995</v>
      </c>
      <c r="N61" t="str">
        <f t="shared" si="3"/>
        <v>0</v>
      </c>
      <c r="O61" s="8">
        <f t="shared" si="4"/>
        <v>10</v>
      </c>
      <c r="P61" s="4">
        <f t="shared" si="5"/>
        <v>6.8999999999999995</v>
      </c>
    </row>
    <row r="62" spans="1:16">
      <c r="A62" s="3">
        <v>42796</v>
      </c>
      <c r="B62" s="3" t="str">
        <f t="shared" si="0"/>
        <v>March</v>
      </c>
      <c r="C62" t="s">
        <v>11</v>
      </c>
      <c r="D62">
        <v>57.2</v>
      </c>
      <c r="E62">
        <v>0.8</v>
      </c>
      <c r="F62" t="str">
        <f t="shared" si="7"/>
        <v>Medium</v>
      </c>
      <c r="G62">
        <v>31</v>
      </c>
      <c r="H62" t="str">
        <f t="shared" si="1"/>
        <v>Low</v>
      </c>
      <c r="I62" t="str">
        <f t="shared" si="2"/>
        <v>5</v>
      </c>
      <c r="J62" s="4">
        <v>0.3</v>
      </c>
      <c r="K62">
        <v>24</v>
      </c>
      <c r="L62" s="5">
        <v>8</v>
      </c>
      <c r="M62" s="6">
        <f t="shared" si="6"/>
        <v>7.1999999999999993</v>
      </c>
      <c r="N62" t="str">
        <f t="shared" si="3"/>
        <v>0</v>
      </c>
      <c r="O62" s="8">
        <f t="shared" si="4"/>
        <v>5</v>
      </c>
      <c r="P62" s="4">
        <f t="shared" si="5"/>
        <v>7.1999999999999993</v>
      </c>
    </row>
    <row r="63" spans="1:16">
      <c r="A63" s="3">
        <v>42797</v>
      </c>
      <c r="B63" s="3" t="str">
        <f t="shared" si="0"/>
        <v>March</v>
      </c>
      <c r="C63" t="s">
        <v>12</v>
      </c>
      <c r="D63">
        <v>60.2</v>
      </c>
      <c r="E63">
        <v>0.77</v>
      </c>
      <c r="F63" t="str">
        <f t="shared" si="7"/>
        <v>Medium</v>
      </c>
      <c r="G63">
        <v>28</v>
      </c>
      <c r="H63" t="str">
        <f t="shared" si="1"/>
        <v>Low</v>
      </c>
      <c r="I63" t="str">
        <f t="shared" si="2"/>
        <v>5</v>
      </c>
      <c r="J63" s="4">
        <v>0.3</v>
      </c>
      <c r="K63">
        <v>24</v>
      </c>
      <c r="L63" s="5">
        <v>8</v>
      </c>
      <c r="M63" s="6">
        <f t="shared" si="6"/>
        <v>7.1999999999999993</v>
      </c>
      <c r="N63" t="str">
        <f t="shared" si="3"/>
        <v>0</v>
      </c>
      <c r="O63" s="8">
        <f t="shared" si="4"/>
        <v>5</v>
      </c>
      <c r="P63" s="4">
        <f t="shared" si="5"/>
        <v>7.1999999999999993</v>
      </c>
    </row>
    <row r="64" spans="1:16">
      <c r="A64" s="3">
        <v>42798</v>
      </c>
      <c r="B64" s="3" t="str">
        <f t="shared" si="0"/>
        <v>March</v>
      </c>
      <c r="C64" t="s">
        <v>13</v>
      </c>
      <c r="D64">
        <v>59.5</v>
      </c>
      <c r="E64">
        <v>0.77</v>
      </c>
      <c r="F64" t="str">
        <f t="shared" si="7"/>
        <v>Medium</v>
      </c>
      <c r="G64">
        <v>29</v>
      </c>
      <c r="H64" t="str">
        <f t="shared" si="1"/>
        <v>Low</v>
      </c>
      <c r="I64" t="str">
        <f t="shared" si="2"/>
        <v>5</v>
      </c>
      <c r="J64" s="4">
        <v>0.3</v>
      </c>
      <c r="K64">
        <v>25</v>
      </c>
      <c r="L64" s="5">
        <v>8</v>
      </c>
      <c r="M64" s="6">
        <f t="shared" si="6"/>
        <v>7.5</v>
      </c>
      <c r="N64" t="str">
        <f t="shared" si="3"/>
        <v>0</v>
      </c>
      <c r="O64" s="8">
        <f t="shared" si="4"/>
        <v>5</v>
      </c>
      <c r="P64" s="4">
        <f t="shared" si="5"/>
        <v>7.5</v>
      </c>
    </row>
    <row r="65" spans="1:16">
      <c r="A65" s="3">
        <v>42799</v>
      </c>
      <c r="B65" s="3" t="str">
        <f t="shared" si="0"/>
        <v>March</v>
      </c>
      <c r="C65" t="s">
        <v>7</v>
      </c>
      <c r="D65">
        <v>55.9</v>
      </c>
      <c r="E65">
        <v>0.87</v>
      </c>
      <c r="F65" t="str">
        <f t="shared" si="7"/>
        <v>Medium</v>
      </c>
      <c r="G65">
        <v>32</v>
      </c>
      <c r="H65" t="str">
        <f t="shared" si="1"/>
        <v>Low</v>
      </c>
      <c r="I65" t="str">
        <f t="shared" si="2"/>
        <v>5</v>
      </c>
      <c r="J65" s="4">
        <v>0.3</v>
      </c>
      <c r="K65">
        <v>23</v>
      </c>
      <c r="L65" s="5">
        <v>8</v>
      </c>
      <c r="M65" s="6">
        <f t="shared" si="6"/>
        <v>6.8999999999999995</v>
      </c>
      <c r="N65" t="str">
        <f t="shared" si="3"/>
        <v>0</v>
      </c>
      <c r="O65" s="8">
        <f t="shared" si="4"/>
        <v>5</v>
      </c>
      <c r="P65" s="4">
        <f t="shared" si="5"/>
        <v>6.8999999999999995</v>
      </c>
    </row>
    <row r="66" spans="1:16">
      <c r="A66" s="3">
        <v>42800</v>
      </c>
      <c r="B66" s="3" t="str">
        <f t="shared" ref="B66:B129" si="8">TEXT(A66,"mmmm")</f>
        <v>March</v>
      </c>
      <c r="C66" t="s">
        <v>8</v>
      </c>
      <c r="D66">
        <v>61.2</v>
      </c>
      <c r="E66">
        <v>0.77</v>
      </c>
      <c r="F66" t="str">
        <f t="shared" si="7"/>
        <v>Medium</v>
      </c>
      <c r="G66">
        <v>28</v>
      </c>
      <c r="H66" t="str">
        <f t="shared" ref="H66:H129" si="9">IF(G66&gt;60,"High",IF(G66&gt;35,"Medium",IF(G66&lt;36,"Low")))</f>
        <v>Low</v>
      </c>
      <c r="I66" t="str">
        <f t="shared" ref="I66:I129" si="10">IF(G66&gt;60,"15",IF(G66&gt;35,"10",IF(G66&lt;36,"5")))</f>
        <v>5</v>
      </c>
      <c r="J66" s="4">
        <v>0.3</v>
      </c>
      <c r="K66">
        <v>24</v>
      </c>
      <c r="L66" s="5">
        <v>8</v>
      </c>
      <c r="M66" s="6">
        <f t="shared" ref="M66:M129" si="11">(J66*K66)</f>
        <v>7.1999999999999993</v>
      </c>
      <c r="N66" t="str">
        <f t="shared" ref="N66:N129" si="12">IF(M66&gt;8,"10",IF(M66&lt;8,"0"))</f>
        <v>0</v>
      </c>
      <c r="O66" s="8">
        <f t="shared" ref="O66:O129" si="13">(I66+N66)</f>
        <v>5</v>
      </c>
      <c r="P66" s="4">
        <f t="shared" ref="P66:P129" si="14">M66</f>
        <v>7.1999999999999993</v>
      </c>
    </row>
    <row r="67" spans="1:16">
      <c r="A67" s="3">
        <v>42801</v>
      </c>
      <c r="B67" s="3" t="str">
        <f t="shared" si="8"/>
        <v>March</v>
      </c>
      <c r="C67" t="s">
        <v>9</v>
      </c>
      <c r="D67">
        <v>60.2</v>
      </c>
      <c r="E67">
        <v>0.77</v>
      </c>
      <c r="F67" t="str">
        <f t="shared" ref="F67:F130" si="15">IF(E67&gt;1,"Heavy",IF(E67&gt;0,"Medium",IF(E67&lt;1,"None")))</f>
        <v>Medium</v>
      </c>
      <c r="G67">
        <v>32</v>
      </c>
      <c r="H67" t="str">
        <f t="shared" si="9"/>
        <v>Low</v>
      </c>
      <c r="I67" t="str">
        <f t="shared" si="10"/>
        <v>5</v>
      </c>
      <c r="J67" s="4">
        <v>0.3</v>
      </c>
      <c r="K67">
        <v>24</v>
      </c>
      <c r="L67" s="5">
        <v>8</v>
      </c>
      <c r="M67" s="6">
        <f t="shared" si="11"/>
        <v>7.1999999999999993</v>
      </c>
      <c r="N67" t="str">
        <f t="shared" si="12"/>
        <v>0</v>
      </c>
      <c r="O67" s="8">
        <f t="shared" si="13"/>
        <v>5</v>
      </c>
      <c r="P67" s="4">
        <f t="shared" si="14"/>
        <v>7.1999999999999993</v>
      </c>
    </row>
    <row r="68" spans="1:16">
      <c r="A68" s="3">
        <v>42802</v>
      </c>
      <c r="B68" s="3" t="str">
        <f t="shared" si="8"/>
        <v>March</v>
      </c>
      <c r="C68" t="s">
        <v>10</v>
      </c>
      <c r="D68">
        <v>58.5</v>
      </c>
      <c r="E68">
        <v>0.77</v>
      </c>
      <c r="F68" t="str">
        <f t="shared" si="15"/>
        <v>Medium</v>
      </c>
      <c r="G68">
        <v>43</v>
      </c>
      <c r="H68" t="str">
        <f t="shared" si="9"/>
        <v>Medium</v>
      </c>
      <c r="I68" t="str">
        <f t="shared" si="10"/>
        <v>10</v>
      </c>
      <c r="J68" s="4">
        <v>0.3</v>
      </c>
      <c r="K68">
        <v>25</v>
      </c>
      <c r="L68" s="5">
        <v>8</v>
      </c>
      <c r="M68" s="6">
        <f t="shared" si="11"/>
        <v>7.5</v>
      </c>
      <c r="N68" t="str">
        <f t="shared" si="12"/>
        <v>0</v>
      </c>
      <c r="O68" s="8">
        <f t="shared" si="13"/>
        <v>10</v>
      </c>
      <c r="P68" s="4">
        <f t="shared" si="14"/>
        <v>7.5</v>
      </c>
    </row>
    <row r="69" spans="1:16">
      <c r="A69" s="3">
        <v>42803</v>
      </c>
      <c r="B69" s="3" t="str">
        <f t="shared" si="8"/>
        <v>March</v>
      </c>
      <c r="C69" t="s">
        <v>11</v>
      </c>
      <c r="D69">
        <v>52.9</v>
      </c>
      <c r="E69">
        <v>0.8</v>
      </c>
      <c r="F69" t="str">
        <f t="shared" si="15"/>
        <v>Medium</v>
      </c>
      <c r="G69">
        <v>29</v>
      </c>
      <c r="H69" t="str">
        <f t="shared" si="9"/>
        <v>Low</v>
      </c>
      <c r="I69" t="str">
        <f t="shared" si="10"/>
        <v>5</v>
      </c>
      <c r="J69" s="4">
        <v>0.3</v>
      </c>
      <c r="K69">
        <v>23</v>
      </c>
      <c r="L69" s="5">
        <v>8</v>
      </c>
      <c r="M69" s="6">
        <f t="shared" si="11"/>
        <v>6.8999999999999995</v>
      </c>
      <c r="N69" t="str">
        <f t="shared" si="12"/>
        <v>0</v>
      </c>
      <c r="O69" s="8">
        <f t="shared" si="13"/>
        <v>5</v>
      </c>
      <c r="P69" s="4">
        <f t="shared" si="14"/>
        <v>6.8999999999999995</v>
      </c>
    </row>
    <row r="70" spans="1:16">
      <c r="A70" s="3">
        <v>42804</v>
      </c>
      <c r="B70" s="3" t="str">
        <f t="shared" si="8"/>
        <v>March</v>
      </c>
      <c r="C70" t="s">
        <v>12</v>
      </c>
      <c r="D70">
        <v>59.2</v>
      </c>
      <c r="E70">
        <v>0.83</v>
      </c>
      <c r="F70" t="str">
        <f t="shared" si="15"/>
        <v>Medium</v>
      </c>
      <c r="G70">
        <v>31</v>
      </c>
      <c r="H70" t="str">
        <f t="shared" si="9"/>
        <v>Low</v>
      </c>
      <c r="I70" t="str">
        <f t="shared" si="10"/>
        <v>5</v>
      </c>
      <c r="J70" s="4">
        <v>0.3</v>
      </c>
      <c r="K70">
        <v>24</v>
      </c>
      <c r="L70" s="5">
        <v>8</v>
      </c>
      <c r="M70" s="6">
        <f t="shared" si="11"/>
        <v>7.1999999999999993</v>
      </c>
      <c r="N70" t="str">
        <f t="shared" si="12"/>
        <v>0</v>
      </c>
      <c r="O70" s="8">
        <f t="shared" si="13"/>
        <v>5</v>
      </c>
      <c r="P70" s="4">
        <f t="shared" si="14"/>
        <v>7.1999999999999993</v>
      </c>
    </row>
    <row r="71" spans="1:16">
      <c r="A71" s="3">
        <v>42805</v>
      </c>
      <c r="B71" s="3" t="str">
        <f t="shared" si="8"/>
        <v>March</v>
      </c>
      <c r="C71" t="s">
        <v>13</v>
      </c>
      <c r="D71">
        <v>58.2</v>
      </c>
      <c r="E71">
        <v>0.83</v>
      </c>
      <c r="F71" t="str">
        <f t="shared" si="15"/>
        <v>Medium</v>
      </c>
      <c r="G71">
        <v>30</v>
      </c>
      <c r="H71" t="str">
        <f t="shared" si="9"/>
        <v>Low</v>
      </c>
      <c r="I71" t="str">
        <f t="shared" si="10"/>
        <v>5</v>
      </c>
      <c r="J71" s="4">
        <v>0.3</v>
      </c>
      <c r="K71">
        <v>24</v>
      </c>
      <c r="L71" s="5">
        <v>8</v>
      </c>
      <c r="M71" s="6">
        <f t="shared" si="11"/>
        <v>7.1999999999999993</v>
      </c>
      <c r="N71" t="str">
        <f t="shared" si="12"/>
        <v>0</v>
      </c>
      <c r="O71" s="8">
        <f t="shared" si="13"/>
        <v>5</v>
      </c>
      <c r="P71" s="4">
        <f t="shared" si="14"/>
        <v>7.1999999999999993</v>
      </c>
    </row>
    <row r="72" spans="1:16">
      <c r="A72" s="3">
        <v>42806</v>
      </c>
      <c r="B72" s="3" t="str">
        <f t="shared" si="8"/>
        <v>March</v>
      </c>
      <c r="C72" t="s">
        <v>7</v>
      </c>
      <c r="D72">
        <v>61.5</v>
      </c>
      <c r="E72">
        <v>0.74</v>
      </c>
      <c r="F72" t="str">
        <f t="shared" si="15"/>
        <v>Medium</v>
      </c>
      <c r="G72">
        <v>47</v>
      </c>
      <c r="H72" t="str">
        <f t="shared" si="9"/>
        <v>Medium</v>
      </c>
      <c r="I72" t="str">
        <f t="shared" si="10"/>
        <v>10</v>
      </c>
      <c r="J72" s="4">
        <v>0.3</v>
      </c>
      <c r="K72">
        <v>25</v>
      </c>
      <c r="L72" s="5">
        <v>8</v>
      </c>
      <c r="M72" s="6">
        <f t="shared" si="11"/>
        <v>7.5</v>
      </c>
      <c r="N72" t="str">
        <f t="shared" si="12"/>
        <v>0</v>
      </c>
      <c r="O72" s="8">
        <f t="shared" si="13"/>
        <v>10</v>
      </c>
      <c r="P72" s="4">
        <f t="shared" si="14"/>
        <v>7.5</v>
      </c>
    </row>
    <row r="73" spans="1:16">
      <c r="A73" s="3">
        <v>42807</v>
      </c>
      <c r="B73" s="3" t="str">
        <f t="shared" si="8"/>
        <v>March</v>
      </c>
      <c r="C73" t="s">
        <v>8</v>
      </c>
      <c r="D73">
        <v>55.9</v>
      </c>
      <c r="E73">
        <v>0.87</v>
      </c>
      <c r="F73" t="str">
        <f t="shared" si="15"/>
        <v>Medium</v>
      </c>
      <c r="G73">
        <v>48</v>
      </c>
      <c r="H73" t="str">
        <f t="shared" si="9"/>
        <v>Medium</v>
      </c>
      <c r="I73" t="str">
        <f t="shared" si="10"/>
        <v>10</v>
      </c>
      <c r="J73" s="4">
        <v>0.3</v>
      </c>
      <c r="K73">
        <v>23</v>
      </c>
      <c r="L73" s="5">
        <v>8</v>
      </c>
      <c r="M73" s="6">
        <f t="shared" si="11"/>
        <v>6.8999999999999995</v>
      </c>
      <c r="N73" t="str">
        <f t="shared" si="12"/>
        <v>0</v>
      </c>
      <c r="O73" s="8">
        <f t="shared" si="13"/>
        <v>10</v>
      </c>
      <c r="P73" s="4">
        <f t="shared" si="14"/>
        <v>6.8999999999999995</v>
      </c>
    </row>
    <row r="74" spans="1:16">
      <c r="A74" s="3">
        <v>42808</v>
      </c>
      <c r="B74" s="3" t="str">
        <f t="shared" si="8"/>
        <v>March</v>
      </c>
      <c r="C74" t="s">
        <v>9</v>
      </c>
      <c r="D74">
        <v>58.9</v>
      </c>
      <c r="E74">
        <v>0.87</v>
      </c>
      <c r="F74" t="str">
        <f t="shared" si="15"/>
        <v>Medium</v>
      </c>
      <c r="G74">
        <v>35</v>
      </c>
      <c r="H74" t="str">
        <f t="shared" si="9"/>
        <v>Low</v>
      </c>
      <c r="I74" t="str">
        <f t="shared" si="10"/>
        <v>5</v>
      </c>
      <c r="J74" s="4">
        <v>0.3</v>
      </c>
      <c r="K74">
        <v>23</v>
      </c>
      <c r="L74" s="5">
        <v>8</v>
      </c>
      <c r="M74" s="6">
        <f t="shared" si="11"/>
        <v>6.8999999999999995</v>
      </c>
      <c r="N74" t="str">
        <f t="shared" si="12"/>
        <v>0</v>
      </c>
      <c r="O74" s="8">
        <f t="shared" si="13"/>
        <v>5</v>
      </c>
      <c r="P74" s="4">
        <f t="shared" si="14"/>
        <v>6.8999999999999995</v>
      </c>
    </row>
    <row r="75" spans="1:16">
      <c r="A75" s="3">
        <v>42809</v>
      </c>
      <c r="B75" s="3" t="str">
        <f t="shared" si="8"/>
        <v>March</v>
      </c>
      <c r="C75" t="s">
        <v>10</v>
      </c>
      <c r="D75">
        <v>56.2</v>
      </c>
      <c r="E75">
        <v>0.83</v>
      </c>
      <c r="F75" t="str">
        <f t="shared" si="15"/>
        <v>Medium</v>
      </c>
      <c r="G75">
        <v>30</v>
      </c>
      <c r="H75" t="str">
        <f t="shared" si="9"/>
        <v>Low</v>
      </c>
      <c r="I75" t="str">
        <f t="shared" si="10"/>
        <v>5</v>
      </c>
      <c r="J75" s="4">
        <v>0.3</v>
      </c>
      <c r="K75">
        <v>24</v>
      </c>
      <c r="L75" s="5">
        <v>8</v>
      </c>
      <c r="M75" s="6">
        <f t="shared" si="11"/>
        <v>7.1999999999999993</v>
      </c>
      <c r="N75" t="str">
        <f t="shared" si="12"/>
        <v>0</v>
      </c>
      <c r="O75" s="8">
        <f t="shared" si="13"/>
        <v>5</v>
      </c>
      <c r="P75" s="4">
        <f t="shared" si="14"/>
        <v>7.1999999999999993</v>
      </c>
    </row>
    <row r="76" spans="1:16">
      <c r="A76" s="3">
        <v>42810</v>
      </c>
      <c r="B76" s="3" t="str">
        <f t="shared" si="8"/>
        <v>March</v>
      </c>
      <c r="C76" t="s">
        <v>11</v>
      </c>
      <c r="D76">
        <v>60.2</v>
      </c>
      <c r="E76">
        <v>0.83</v>
      </c>
      <c r="F76" t="str">
        <f t="shared" si="15"/>
        <v>Medium</v>
      </c>
      <c r="G76">
        <v>39</v>
      </c>
      <c r="H76" t="str">
        <f t="shared" si="9"/>
        <v>Medium</v>
      </c>
      <c r="I76" t="str">
        <f t="shared" si="10"/>
        <v>10</v>
      </c>
      <c r="J76" s="4">
        <v>0.3</v>
      </c>
      <c r="K76">
        <v>24</v>
      </c>
      <c r="L76" s="5">
        <v>8</v>
      </c>
      <c r="M76" s="6">
        <f t="shared" si="11"/>
        <v>7.1999999999999993</v>
      </c>
      <c r="N76" t="str">
        <f t="shared" si="12"/>
        <v>0</v>
      </c>
      <c r="O76" s="8">
        <f t="shared" si="13"/>
        <v>10</v>
      </c>
      <c r="P76" s="4">
        <f t="shared" si="14"/>
        <v>7.1999999999999993</v>
      </c>
    </row>
    <row r="77" spans="1:16">
      <c r="A77" s="3">
        <v>42811</v>
      </c>
      <c r="B77" s="3" t="str">
        <f t="shared" si="8"/>
        <v>March</v>
      </c>
      <c r="C77" t="s">
        <v>12</v>
      </c>
      <c r="D77">
        <v>56.5</v>
      </c>
      <c r="E77">
        <v>0.77</v>
      </c>
      <c r="F77" t="str">
        <f t="shared" si="15"/>
        <v>Medium</v>
      </c>
      <c r="G77">
        <v>50</v>
      </c>
      <c r="H77" t="str">
        <f t="shared" si="9"/>
        <v>Medium</v>
      </c>
      <c r="I77" t="str">
        <f t="shared" si="10"/>
        <v>10</v>
      </c>
      <c r="J77" s="4">
        <v>0.3</v>
      </c>
      <c r="K77">
        <v>25</v>
      </c>
      <c r="L77" s="5">
        <v>8</v>
      </c>
      <c r="M77" s="6">
        <f t="shared" si="11"/>
        <v>7.5</v>
      </c>
      <c r="N77" t="str">
        <f t="shared" si="12"/>
        <v>0</v>
      </c>
      <c r="O77" s="8">
        <f t="shared" si="13"/>
        <v>10</v>
      </c>
      <c r="P77" s="4">
        <f t="shared" si="14"/>
        <v>7.5</v>
      </c>
    </row>
    <row r="78" spans="1:16">
      <c r="A78" s="3">
        <v>42812</v>
      </c>
      <c r="B78" s="3" t="str">
        <f t="shared" si="8"/>
        <v>March</v>
      </c>
      <c r="C78" t="s">
        <v>13</v>
      </c>
      <c r="D78">
        <v>53.9</v>
      </c>
      <c r="E78">
        <v>0.83</v>
      </c>
      <c r="F78" t="str">
        <f t="shared" si="15"/>
        <v>Medium</v>
      </c>
      <c r="G78">
        <v>32</v>
      </c>
      <c r="H78" t="str">
        <f t="shared" si="9"/>
        <v>Low</v>
      </c>
      <c r="I78" t="str">
        <f t="shared" si="10"/>
        <v>5</v>
      </c>
      <c r="J78" s="4">
        <v>0.3</v>
      </c>
      <c r="K78">
        <v>23</v>
      </c>
      <c r="L78" s="5">
        <v>8</v>
      </c>
      <c r="M78" s="6">
        <f t="shared" si="11"/>
        <v>6.8999999999999995</v>
      </c>
      <c r="N78" t="str">
        <f t="shared" si="12"/>
        <v>0</v>
      </c>
      <c r="O78" s="8">
        <f t="shared" si="13"/>
        <v>5</v>
      </c>
      <c r="P78" s="4">
        <f t="shared" si="14"/>
        <v>6.8999999999999995</v>
      </c>
    </row>
    <row r="79" spans="1:16">
      <c r="A79" s="3">
        <v>42813</v>
      </c>
      <c r="B79" s="3" t="str">
        <f t="shared" si="8"/>
        <v>March</v>
      </c>
      <c r="C79" t="s">
        <v>7</v>
      </c>
      <c r="D79">
        <v>56.9</v>
      </c>
      <c r="E79">
        <v>0.83</v>
      </c>
      <c r="F79" t="str">
        <f t="shared" si="15"/>
        <v>Medium</v>
      </c>
      <c r="G79">
        <v>38</v>
      </c>
      <c r="H79" t="str">
        <f t="shared" si="9"/>
        <v>Medium</v>
      </c>
      <c r="I79" t="str">
        <f t="shared" si="10"/>
        <v>10</v>
      </c>
      <c r="J79" s="4">
        <v>0.3</v>
      </c>
      <c r="K79">
        <v>23</v>
      </c>
      <c r="L79" s="5">
        <v>8</v>
      </c>
      <c r="M79" s="6">
        <f t="shared" si="11"/>
        <v>6.8999999999999995</v>
      </c>
      <c r="N79" t="str">
        <f t="shared" si="12"/>
        <v>0</v>
      </c>
      <c r="O79" s="8">
        <f t="shared" si="13"/>
        <v>10</v>
      </c>
      <c r="P79" s="4">
        <f t="shared" si="14"/>
        <v>6.8999999999999995</v>
      </c>
    </row>
    <row r="80" spans="1:16">
      <c r="A80" s="3">
        <v>42814</v>
      </c>
      <c r="B80" s="3" t="str">
        <f t="shared" si="8"/>
        <v>March</v>
      </c>
      <c r="C80" t="s">
        <v>8</v>
      </c>
      <c r="D80">
        <v>58.2</v>
      </c>
      <c r="E80">
        <v>0.77</v>
      </c>
      <c r="F80" t="str">
        <f t="shared" si="15"/>
        <v>Medium</v>
      </c>
      <c r="G80">
        <v>33</v>
      </c>
      <c r="H80" t="str">
        <f t="shared" si="9"/>
        <v>Low</v>
      </c>
      <c r="I80" t="str">
        <f t="shared" si="10"/>
        <v>5</v>
      </c>
      <c r="J80" s="4">
        <v>0.3</v>
      </c>
      <c r="K80">
        <v>24</v>
      </c>
      <c r="L80" s="5">
        <v>8</v>
      </c>
      <c r="M80" s="6">
        <f t="shared" si="11"/>
        <v>7.1999999999999993</v>
      </c>
      <c r="N80" t="str">
        <f t="shared" si="12"/>
        <v>0</v>
      </c>
      <c r="O80" s="8">
        <f t="shared" si="13"/>
        <v>5</v>
      </c>
      <c r="P80" s="4">
        <f t="shared" si="14"/>
        <v>7.1999999999999993</v>
      </c>
    </row>
    <row r="81" spans="1:16">
      <c r="A81" s="3">
        <v>42815</v>
      </c>
      <c r="B81" s="3" t="str">
        <f t="shared" si="8"/>
        <v>March</v>
      </c>
      <c r="C81" t="s">
        <v>9</v>
      </c>
      <c r="D81">
        <v>57.2</v>
      </c>
      <c r="E81">
        <v>0.83</v>
      </c>
      <c r="F81" t="str">
        <f t="shared" si="15"/>
        <v>Medium</v>
      </c>
      <c r="G81">
        <v>36</v>
      </c>
      <c r="H81" t="str">
        <f t="shared" si="9"/>
        <v>Medium</v>
      </c>
      <c r="I81" t="str">
        <f t="shared" si="10"/>
        <v>10</v>
      </c>
      <c r="J81" s="4">
        <v>0.3</v>
      </c>
      <c r="K81">
        <v>24</v>
      </c>
      <c r="L81" s="5">
        <v>8</v>
      </c>
      <c r="M81" s="6">
        <f t="shared" si="11"/>
        <v>7.1999999999999993</v>
      </c>
      <c r="N81" t="str">
        <f t="shared" si="12"/>
        <v>0</v>
      </c>
      <c r="O81" s="8">
        <f t="shared" si="13"/>
        <v>10</v>
      </c>
      <c r="P81" s="4">
        <f t="shared" si="14"/>
        <v>7.1999999999999993</v>
      </c>
    </row>
    <row r="82" spans="1:16">
      <c r="A82" s="3">
        <v>42816</v>
      </c>
      <c r="B82" s="3" t="str">
        <f t="shared" si="8"/>
        <v>March</v>
      </c>
      <c r="C82" t="s">
        <v>10</v>
      </c>
      <c r="D82">
        <v>56.5</v>
      </c>
      <c r="E82">
        <v>0.74</v>
      </c>
      <c r="F82" t="str">
        <f t="shared" si="15"/>
        <v>Medium</v>
      </c>
      <c r="G82">
        <v>38</v>
      </c>
      <c r="H82" t="str">
        <f t="shared" si="9"/>
        <v>Medium</v>
      </c>
      <c r="I82" t="str">
        <f t="shared" si="10"/>
        <v>10</v>
      </c>
      <c r="J82" s="4">
        <v>0.3</v>
      </c>
      <c r="K82">
        <v>25</v>
      </c>
      <c r="L82" s="5">
        <v>8</v>
      </c>
      <c r="M82" s="6">
        <f t="shared" si="11"/>
        <v>7.5</v>
      </c>
      <c r="N82" t="str">
        <f t="shared" si="12"/>
        <v>0</v>
      </c>
      <c r="O82" s="8">
        <f t="shared" si="13"/>
        <v>10</v>
      </c>
      <c r="P82" s="4">
        <f t="shared" si="14"/>
        <v>7.5</v>
      </c>
    </row>
    <row r="83" spans="1:16">
      <c r="A83" s="3">
        <v>42817</v>
      </c>
      <c r="B83" s="3" t="str">
        <f t="shared" si="8"/>
        <v>March</v>
      </c>
      <c r="C83" t="s">
        <v>11</v>
      </c>
      <c r="D83">
        <v>55.9</v>
      </c>
      <c r="E83">
        <v>0.87</v>
      </c>
      <c r="F83" t="str">
        <f t="shared" si="15"/>
        <v>Medium</v>
      </c>
      <c r="G83">
        <v>35</v>
      </c>
      <c r="H83" t="str">
        <f t="shared" si="9"/>
        <v>Low</v>
      </c>
      <c r="I83" t="str">
        <f t="shared" si="10"/>
        <v>5</v>
      </c>
      <c r="J83" s="4">
        <v>0.3</v>
      </c>
      <c r="K83">
        <v>23</v>
      </c>
      <c r="L83" s="5">
        <v>8</v>
      </c>
      <c r="M83" s="6">
        <f t="shared" si="11"/>
        <v>6.8999999999999995</v>
      </c>
      <c r="N83" t="str">
        <f t="shared" si="12"/>
        <v>0</v>
      </c>
      <c r="O83" s="8">
        <f t="shared" si="13"/>
        <v>5</v>
      </c>
      <c r="P83" s="4">
        <f t="shared" si="14"/>
        <v>6.8999999999999995</v>
      </c>
    </row>
    <row r="84" spans="1:16">
      <c r="A84" s="3">
        <v>42818</v>
      </c>
      <c r="B84" s="3" t="str">
        <f t="shared" si="8"/>
        <v>March</v>
      </c>
      <c r="C84" t="s">
        <v>12</v>
      </c>
      <c r="D84">
        <v>56.9</v>
      </c>
      <c r="E84">
        <v>0.83</v>
      </c>
      <c r="F84" t="str">
        <f t="shared" si="15"/>
        <v>Medium</v>
      </c>
      <c r="G84">
        <v>41</v>
      </c>
      <c r="H84" t="str">
        <f t="shared" si="9"/>
        <v>Medium</v>
      </c>
      <c r="I84" t="str">
        <f t="shared" si="10"/>
        <v>10</v>
      </c>
      <c r="J84" s="4">
        <v>0.3</v>
      </c>
      <c r="K84">
        <v>23</v>
      </c>
      <c r="L84" s="5">
        <v>8</v>
      </c>
      <c r="M84" s="6">
        <f t="shared" si="11"/>
        <v>6.8999999999999995</v>
      </c>
      <c r="N84" t="str">
        <f t="shared" si="12"/>
        <v>0</v>
      </c>
      <c r="O84" s="8">
        <f t="shared" si="13"/>
        <v>10</v>
      </c>
      <c r="P84" s="4">
        <f t="shared" si="14"/>
        <v>6.8999999999999995</v>
      </c>
    </row>
    <row r="85" spans="1:16">
      <c r="A85" s="3">
        <v>42819</v>
      </c>
      <c r="B85" s="3" t="str">
        <f t="shared" si="8"/>
        <v>March</v>
      </c>
      <c r="C85" t="s">
        <v>13</v>
      </c>
      <c r="D85">
        <v>58.2</v>
      </c>
      <c r="E85">
        <v>0.8</v>
      </c>
      <c r="F85" t="str">
        <f t="shared" si="15"/>
        <v>Medium</v>
      </c>
      <c r="G85">
        <v>50</v>
      </c>
      <c r="H85" t="str">
        <f t="shared" si="9"/>
        <v>Medium</v>
      </c>
      <c r="I85" t="str">
        <f t="shared" si="10"/>
        <v>10</v>
      </c>
      <c r="J85" s="4">
        <v>0.3</v>
      </c>
      <c r="K85">
        <v>24</v>
      </c>
      <c r="L85" s="5">
        <v>8</v>
      </c>
      <c r="M85" s="6">
        <f t="shared" si="11"/>
        <v>7.1999999999999993</v>
      </c>
      <c r="N85" t="str">
        <f t="shared" si="12"/>
        <v>0</v>
      </c>
      <c r="O85" s="8">
        <f t="shared" si="13"/>
        <v>10</v>
      </c>
      <c r="P85" s="4">
        <f t="shared" si="14"/>
        <v>7.1999999999999993</v>
      </c>
    </row>
    <row r="86" spans="1:16">
      <c r="A86" s="3">
        <v>42820</v>
      </c>
      <c r="B86" s="3" t="str">
        <f t="shared" si="8"/>
        <v>March</v>
      </c>
      <c r="C86" t="s">
        <v>7</v>
      </c>
      <c r="D86">
        <v>59.5</v>
      </c>
      <c r="E86">
        <v>0.77</v>
      </c>
      <c r="F86" t="str">
        <f t="shared" si="15"/>
        <v>Medium</v>
      </c>
      <c r="G86">
        <v>39</v>
      </c>
      <c r="H86" t="str">
        <f t="shared" si="9"/>
        <v>Medium</v>
      </c>
      <c r="I86" t="str">
        <f t="shared" si="10"/>
        <v>10</v>
      </c>
      <c r="J86" s="4">
        <v>0.3</v>
      </c>
      <c r="K86">
        <v>25</v>
      </c>
      <c r="L86" s="5">
        <v>8</v>
      </c>
      <c r="M86" s="6">
        <f t="shared" si="11"/>
        <v>7.5</v>
      </c>
      <c r="N86" t="str">
        <f t="shared" si="12"/>
        <v>0</v>
      </c>
      <c r="O86" s="8">
        <f t="shared" si="13"/>
        <v>10</v>
      </c>
      <c r="P86" s="4">
        <f t="shared" si="14"/>
        <v>7.5</v>
      </c>
    </row>
    <row r="87" spans="1:16">
      <c r="A87" s="3">
        <v>42821</v>
      </c>
      <c r="B87" s="3" t="str">
        <f t="shared" si="8"/>
        <v>March</v>
      </c>
      <c r="C87" t="s">
        <v>8</v>
      </c>
      <c r="D87">
        <v>60.5</v>
      </c>
      <c r="E87">
        <v>0.74</v>
      </c>
      <c r="F87" t="str">
        <f t="shared" si="15"/>
        <v>Medium</v>
      </c>
      <c r="G87">
        <v>30</v>
      </c>
      <c r="H87" t="str">
        <f t="shared" si="9"/>
        <v>Low</v>
      </c>
      <c r="I87" t="str">
        <f t="shared" si="10"/>
        <v>5</v>
      </c>
      <c r="J87" s="4">
        <v>0.3</v>
      </c>
      <c r="K87">
        <v>25</v>
      </c>
      <c r="L87" s="5">
        <v>8</v>
      </c>
      <c r="M87" s="6">
        <f t="shared" si="11"/>
        <v>7.5</v>
      </c>
      <c r="N87" t="str">
        <f t="shared" si="12"/>
        <v>0</v>
      </c>
      <c r="O87" s="8">
        <f t="shared" si="13"/>
        <v>5</v>
      </c>
      <c r="P87" s="4">
        <f t="shared" si="14"/>
        <v>7.5</v>
      </c>
    </row>
    <row r="88" spans="1:16">
      <c r="A88" s="3">
        <v>42822</v>
      </c>
      <c r="B88" s="3" t="str">
        <f t="shared" si="8"/>
        <v>March</v>
      </c>
      <c r="C88" t="s">
        <v>9</v>
      </c>
      <c r="D88">
        <v>55.9</v>
      </c>
      <c r="E88">
        <v>0.83</v>
      </c>
      <c r="F88" t="str">
        <f t="shared" si="15"/>
        <v>Medium</v>
      </c>
      <c r="G88">
        <v>48</v>
      </c>
      <c r="H88" t="str">
        <f t="shared" si="9"/>
        <v>Medium</v>
      </c>
      <c r="I88" t="str">
        <f t="shared" si="10"/>
        <v>10</v>
      </c>
      <c r="J88" s="4">
        <v>0.3</v>
      </c>
      <c r="K88">
        <v>23</v>
      </c>
      <c r="L88" s="5">
        <v>8</v>
      </c>
      <c r="M88" s="6">
        <f t="shared" si="11"/>
        <v>6.8999999999999995</v>
      </c>
      <c r="N88" t="str">
        <f t="shared" si="12"/>
        <v>0</v>
      </c>
      <c r="O88" s="8">
        <f t="shared" si="13"/>
        <v>10</v>
      </c>
      <c r="P88" s="4">
        <f t="shared" si="14"/>
        <v>6.8999999999999995</v>
      </c>
    </row>
    <row r="89" spans="1:16">
      <c r="A89" s="3">
        <v>42823</v>
      </c>
      <c r="B89" s="3" t="str">
        <f t="shared" si="8"/>
        <v>March</v>
      </c>
      <c r="C89" t="s">
        <v>10</v>
      </c>
      <c r="D89">
        <v>57.2</v>
      </c>
      <c r="E89">
        <v>0.83</v>
      </c>
      <c r="F89" t="str">
        <f t="shared" si="15"/>
        <v>Medium</v>
      </c>
      <c r="G89">
        <v>39</v>
      </c>
      <c r="H89" t="str">
        <f t="shared" si="9"/>
        <v>Medium</v>
      </c>
      <c r="I89" t="str">
        <f t="shared" si="10"/>
        <v>10</v>
      </c>
      <c r="J89" s="4">
        <v>0.3</v>
      </c>
      <c r="K89">
        <v>24</v>
      </c>
      <c r="L89" s="5">
        <v>8</v>
      </c>
      <c r="M89" s="6">
        <f t="shared" si="11"/>
        <v>7.1999999999999993</v>
      </c>
      <c r="N89" t="str">
        <f t="shared" si="12"/>
        <v>0</v>
      </c>
      <c r="O89" s="8">
        <f t="shared" si="13"/>
        <v>10</v>
      </c>
      <c r="P89" s="4">
        <f t="shared" si="14"/>
        <v>7.1999999999999993</v>
      </c>
    </row>
    <row r="90" spans="1:16">
      <c r="A90" s="3">
        <v>42824</v>
      </c>
      <c r="B90" s="3" t="str">
        <f t="shared" si="8"/>
        <v>March</v>
      </c>
      <c r="C90" t="s">
        <v>11</v>
      </c>
      <c r="D90">
        <v>55.2</v>
      </c>
      <c r="E90">
        <v>0.8</v>
      </c>
      <c r="F90" t="str">
        <f t="shared" si="15"/>
        <v>Medium</v>
      </c>
      <c r="G90">
        <v>47</v>
      </c>
      <c r="H90" t="str">
        <f t="shared" si="9"/>
        <v>Medium</v>
      </c>
      <c r="I90" t="str">
        <f t="shared" si="10"/>
        <v>10</v>
      </c>
      <c r="J90" s="4">
        <v>0.3</v>
      </c>
      <c r="K90">
        <v>24</v>
      </c>
      <c r="L90" s="5">
        <v>8</v>
      </c>
      <c r="M90" s="6">
        <f t="shared" si="11"/>
        <v>7.1999999999999993</v>
      </c>
      <c r="N90" t="str">
        <f t="shared" si="12"/>
        <v>0</v>
      </c>
      <c r="O90" s="8">
        <f t="shared" si="13"/>
        <v>10</v>
      </c>
      <c r="P90" s="4">
        <f t="shared" si="14"/>
        <v>7.1999999999999993</v>
      </c>
    </row>
    <row r="91" spans="1:16">
      <c r="A91" s="3">
        <v>42825</v>
      </c>
      <c r="B91" s="3" t="str">
        <f t="shared" si="8"/>
        <v>March</v>
      </c>
      <c r="C91" t="s">
        <v>12</v>
      </c>
      <c r="D91">
        <v>58.5</v>
      </c>
      <c r="E91">
        <v>0.77</v>
      </c>
      <c r="F91" t="str">
        <f t="shared" si="15"/>
        <v>Medium</v>
      </c>
      <c r="G91">
        <v>48</v>
      </c>
      <c r="H91" t="str">
        <f t="shared" si="9"/>
        <v>Medium</v>
      </c>
      <c r="I91" t="str">
        <f t="shared" si="10"/>
        <v>10</v>
      </c>
      <c r="J91" s="4">
        <v>0.3</v>
      </c>
      <c r="K91">
        <v>25</v>
      </c>
      <c r="L91" s="5">
        <v>8</v>
      </c>
      <c r="M91" s="6">
        <f t="shared" si="11"/>
        <v>7.5</v>
      </c>
      <c r="N91" t="str">
        <f t="shared" si="12"/>
        <v>0</v>
      </c>
      <c r="O91" s="8">
        <f t="shared" si="13"/>
        <v>10</v>
      </c>
      <c r="P91" s="4">
        <f t="shared" si="14"/>
        <v>7.5</v>
      </c>
    </row>
    <row r="92" spans="1:16">
      <c r="A92" s="3">
        <v>42826</v>
      </c>
      <c r="B92" s="3" t="str">
        <f t="shared" si="8"/>
        <v>April</v>
      </c>
      <c r="C92" t="s">
        <v>13</v>
      </c>
      <c r="D92">
        <v>57.5</v>
      </c>
      <c r="E92">
        <v>0.8</v>
      </c>
      <c r="F92" t="str">
        <f t="shared" si="15"/>
        <v>Medium</v>
      </c>
      <c r="G92">
        <v>33</v>
      </c>
      <c r="H92" t="str">
        <f t="shared" si="9"/>
        <v>Low</v>
      </c>
      <c r="I92" t="str">
        <f t="shared" si="10"/>
        <v>5</v>
      </c>
      <c r="J92" s="4">
        <v>0.3</v>
      </c>
      <c r="K92">
        <v>25</v>
      </c>
      <c r="L92" s="5">
        <v>8</v>
      </c>
      <c r="M92" s="6">
        <f t="shared" si="11"/>
        <v>7.5</v>
      </c>
      <c r="N92" t="str">
        <f t="shared" si="12"/>
        <v>0</v>
      </c>
      <c r="O92" s="8">
        <f t="shared" si="13"/>
        <v>5</v>
      </c>
      <c r="P92" s="4">
        <f t="shared" si="14"/>
        <v>7.5</v>
      </c>
    </row>
    <row r="93" spans="1:16">
      <c r="A93" s="3">
        <v>42827</v>
      </c>
      <c r="B93" s="3" t="str">
        <f t="shared" si="8"/>
        <v>April</v>
      </c>
      <c r="C93" t="s">
        <v>7</v>
      </c>
      <c r="D93">
        <v>65.8</v>
      </c>
      <c r="E93">
        <v>0.74</v>
      </c>
      <c r="F93" t="str">
        <f t="shared" si="15"/>
        <v>Medium</v>
      </c>
      <c r="G93">
        <v>47</v>
      </c>
      <c r="H93" t="str">
        <f t="shared" si="9"/>
        <v>Medium</v>
      </c>
      <c r="I93" t="str">
        <f t="shared" si="10"/>
        <v>10</v>
      </c>
      <c r="J93" s="4">
        <v>0.3</v>
      </c>
      <c r="K93">
        <v>26</v>
      </c>
      <c r="L93" s="5">
        <v>8</v>
      </c>
      <c r="M93" s="6">
        <f t="shared" si="11"/>
        <v>7.8</v>
      </c>
      <c r="N93" t="str">
        <f t="shared" si="12"/>
        <v>0</v>
      </c>
      <c r="O93" s="8">
        <f t="shared" si="13"/>
        <v>10</v>
      </c>
      <c r="P93" s="4">
        <f t="shared" si="14"/>
        <v>7.8</v>
      </c>
    </row>
    <row r="94" spans="1:16">
      <c r="A94" s="3">
        <v>42828</v>
      </c>
      <c r="B94" s="3" t="str">
        <f t="shared" si="8"/>
        <v>April</v>
      </c>
      <c r="C94" t="s">
        <v>8</v>
      </c>
      <c r="D94">
        <v>60.8</v>
      </c>
      <c r="E94">
        <v>0.74</v>
      </c>
      <c r="F94" t="str">
        <f t="shared" si="15"/>
        <v>Medium</v>
      </c>
      <c r="G94">
        <v>51</v>
      </c>
      <c r="H94" t="str">
        <f t="shared" si="9"/>
        <v>Medium</v>
      </c>
      <c r="I94" t="str">
        <f t="shared" si="10"/>
        <v>10</v>
      </c>
      <c r="J94" s="4">
        <v>0.3</v>
      </c>
      <c r="K94">
        <v>26</v>
      </c>
      <c r="L94" s="5">
        <v>8</v>
      </c>
      <c r="M94" s="6">
        <f t="shared" si="11"/>
        <v>7.8</v>
      </c>
      <c r="N94" t="str">
        <f t="shared" si="12"/>
        <v>0</v>
      </c>
      <c r="O94" s="8">
        <f t="shared" si="13"/>
        <v>10</v>
      </c>
      <c r="P94" s="4">
        <f t="shared" si="14"/>
        <v>7.8</v>
      </c>
    </row>
    <row r="95" spans="1:16">
      <c r="A95" s="3">
        <v>42829</v>
      </c>
      <c r="B95" s="3" t="str">
        <f t="shared" si="8"/>
        <v>April</v>
      </c>
      <c r="C95" t="s">
        <v>9</v>
      </c>
      <c r="D95">
        <v>62.1</v>
      </c>
      <c r="E95">
        <v>0.71</v>
      </c>
      <c r="F95" t="str">
        <f t="shared" si="15"/>
        <v>Medium</v>
      </c>
      <c r="G95">
        <v>31</v>
      </c>
      <c r="H95" t="str">
        <f t="shared" si="9"/>
        <v>Low</v>
      </c>
      <c r="I95" t="str">
        <f t="shared" si="10"/>
        <v>5</v>
      </c>
      <c r="J95" s="4">
        <v>0.3</v>
      </c>
      <c r="K95">
        <v>27</v>
      </c>
      <c r="L95" s="5">
        <v>8</v>
      </c>
      <c r="M95" s="6">
        <f t="shared" si="11"/>
        <v>8.1</v>
      </c>
      <c r="N95" t="str">
        <f t="shared" si="12"/>
        <v>10</v>
      </c>
      <c r="O95" s="8">
        <f t="shared" si="13"/>
        <v>15</v>
      </c>
      <c r="P95" s="4">
        <f t="shared" si="14"/>
        <v>8.1</v>
      </c>
    </row>
    <row r="96" spans="1:16">
      <c r="A96" s="3">
        <v>42830</v>
      </c>
      <c r="B96" s="3" t="str">
        <f t="shared" si="8"/>
        <v>April</v>
      </c>
      <c r="C96" t="s">
        <v>10</v>
      </c>
      <c r="D96">
        <v>64.400000000000006</v>
      </c>
      <c r="E96">
        <v>0.71</v>
      </c>
      <c r="F96" t="str">
        <f t="shared" si="15"/>
        <v>Medium</v>
      </c>
      <c r="G96">
        <v>33</v>
      </c>
      <c r="H96" t="str">
        <f t="shared" si="9"/>
        <v>Low</v>
      </c>
      <c r="I96" t="str">
        <f t="shared" si="10"/>
        <v>5</v>
      </c>
      <c r="J96" s="4">
        <v>0.3</v>
      </c>
      <c r="K96">
        <v>28</v>
      </c>
      <c r="L96" s="5">
        <v>8</v>
      </c>
      <c r="M96" s="6">
        <f t="shared" si="11"/>
        <v>8.4</v>
      </c>
      <c r="N96" t="str">
        <f t="shared" si="12"/>
        <v>10</v>
      </c>
      <c r="O96" s="8">
        <f t="shared" si="13"/>
        <v>15</v>
      </c>
      <c r="P96" s="4">
        <f t="shared" si="14"/>
        <v>8.4</v>
      </c>
    </row>
    <row r="97" spans="1:16">
      <c r="A97" s="3">
        <v>42831</v>
      </c>
      <c r="B97" s="3" t="str">
        <f t="shared" si="8"/>
        <v>April</v>
      </c>
      <c r="C97" t="s">
        <v>11</v>
      </c>
      <c r="D97">
        <v>57.5</v>
      </c>
      <c r="E97">
        <v>0.8</v>
      </c>
      <c r="F97" t="str">
        <f t="shared" si="15"/>
        <v>Medium</v>
      </c>
      <c r="G97">
        <v>31</v>
      </c>
      <c r="H97" t="str">
        <f t="shared" si="9"/>
        <v>Low</v>
      </c>
      <c r="I97" t="str">
        <f t="shared" si="10"/>
        <v>5</v>
      </c>
      <c r="J97" s="4">
        <v>0.3</v>
      </c>
      <c r="K97">
        <v>25</v>
      </c>
      <c r="L97" s="5">
        <v>8</v>
      </c>
      <c r="M97" s="6">
        <f t="shared" si="11"/>
        <v>7.5</v>
      </c>
      <c r="N97" t="str">
        <f t="shared" si="12"/>
        <v>0</v>
      </c>
      <c r="O97" s="8">
        <f t="shared" si="13"/>
        <v>5</v>
      </c>
      <c r="P97" s="4">
        <f t="shared" si="14"/>
        <v>7.5</v>
      </c>
    </row>
    <row r="98" spans="1:16">
      <c r="A98" s="3">
        <v>42832</v>
      </c>
      <c r="B98" s="3" t="str">
        <f t="shared" si="8"/>
        <v>April</v>
      </c>
      <c r="C98" t="s">
        <v>12</v>
      </c>
      <c r="D98">
        <v>59.8</v>
      </c>
      <c r="E98">
        <v>0.74</v>
      </c>
      <c r="F98" t="str">
        <f t="shared" si="15"/>
        <v>Medium</v>
      </c>
      <c r="G98">
        <v>44</v>
      </c>
      <c r="H98" t="str">
        <f t="shared" si="9"/>
        <v>Medium</v>
      </c>
      <c r="I98" t="str">
        <f t="shared" si="10"/>
        <v>10</v>
      </c>
      <c r="J98" s="4">
        <v>0.3</v>
      </c>
      <c r="K98">
        <v>26</v>
      </c>
      <c r="L98" s="5">
        <v>8</v>
      </c>
      <c r="M98" s="6">
        <f t="shared" si="11"/>
        <v>7.8</v>
      </c>
      <c r="N98" t="str">
        <f t="shared" si="12"/>
        <v>0</v>
      </c>
      <c r="O98" s="8">
        <f t="shared" si="13"/>
        <v>10</v>
      </c>
      <c r="P98" s="4">
        <f t="shared" si="14"/>
        <v>7.8</v>
      </c>
    </row>
    <row r="99" spans="1:16">
      <c r="A99" s="3">
        <v>42833</v>
      </c>
      <c r="B99" s="3" t="str">
        <f t="shared" si="8"/>
        <v>April</v>
      </c>
      <c r="C99" t="s">
        <v>13</v>
      </c>
      <c r="D99">
        <v>63.8</v>
      </c>
      <c r="E99">
        <v>0.74</v>
      </c>
      <c r="F99" t="str">
        <f t="shared" si="15"/>
        <v>Medium</v>
      </c>
      <c r="G99">
        <v>37</v>
      </c>
      <c r="H99" t="str">
        <f t="shared" si="9"/>
        <v>Medium</v>
      </c>
      <c r="I99" t="str">
        <f t="shared" si="10"/>
        <v>10</v>
      </c>
      <c r="J99" s="4">
        <v>0.3</v>
      </c>
      <c r="K99">
        <v>26</v>
      </c>
      <c r="L99" s="5">
        <v>8</v>
      </c>
      <c r="M99" s="6">
        <f t="shared" si="11"/>
        <v>7.8</v>
      </c>
      <c r="N99" t="str">
        <f t="shared" si="12"/>
        <v>0</v>
      </c>
      <c r="O99" s="8">
        <f t="shared" si="13"/>
        <v>10</v>
      </c>
      <c r="P99" s="4">
        <f t="shared" si="14"/>
        <v>7.8</v>
      </c>
    </row>
    <row r="100" spans="1:16">
      <c r="A100" s="3">
        <v>42834</v>
      </c>
      <c r="B100" s="3" t="str">
        <f t="shared" si="8"/>
        <v>April</v>
      </c>
      <c r="C100" t="s">
        <v>7</v>
      </c>
      <c r="D100">
        <v>63.1</v>
      </c>
      <c r="E100">
        <v>0.69</v>
      </c>
      <c r="F100" t="str">
        <f t="shared" si="15"/>
        <v>Medium</v>
      </c>
      <c r="G100">
        <v>52</v>
      </c>
      <c r="H100" t="str">
        <f t="shared" si="9"/>
        <v>Medium</v>
      </c>
      <c r="I100" t="str">
        <f t="shared" si="10"/>
        <v>10</v>
      </c>
      <c r="J100" s="4">
        <v>0.3</v>
      </c>
      <c r="K100">
        <v>27</v>
      </c>
      <c r="L100" s="5">
        <v>8</v>
      </c>
      <c r="M100" s="6">
        <f t="shared" si="11"/>
        <v>8.1</v>
      </c>
      <c r="N100" t="str">
        <f t="shared" si="12"/>
        <v>10</v>
      </c>
      <c r="O100" s="8">
        <f t="shared" si="13"/>
        <v>20</v>
      </c>
      <c r="P100" s="4">
        <f t="shared" si="14"/>
        <v>8.1</v>
      </c>
    </row>
    <row r="101" spans="1:16">
      <c r="A101" s="3">
        <v>42835</v>
      </c>
      <c r="B101" s="3" t="str">
        <f t="shared" si="8"/>
        <v>April</v>
      </c>
      <c r="C101" t="s">
        <v>8</v>
      </c>
      <c r="D101">
        <v>58.5</v>
      </c>
      <c r="E101">
        <v>0.74</v>
      </c>
      <c r="F101" t="str">
        <f t="shared" si="15"/>
        <v>Medium</v>
      </c>
      <c r="G101">
        <v>48</v>
      </c>
      <c r="H101" t="str">
        <f t="shared" si="9"/>
        <v>Medium</v>
      </c>
      <c r="I101" t="str">
        <f t="shared" si="10"/>
        <v>10</v>
      </c>
      <c r="J101" s="4">
        <v>0.3</v>
      </c>
      <c r="K101">
        <v>25</v>
      </c>
      <c r="L101" s="5">
        <v>8</v>
      </c>
      <c r="M101" s="6">
        <f t="shared" si="11"/>
        <v>7.5</v>
      </c>
      <c r="N101" t="str">
        <f t="shared" si="12"/>
        <v>0</v>
      </c>
      <c r="O101" s="8">
        <f t="shared" si="13"/>
        <v>10</v>
      </c>
      <c r="P101" s="4">
        <f t="shared" si="14"/>
        <v>7.5</v>
      </c>
    </row>
    <row r="102" spans="1:16">
      <c r="A102" s="3">
        <v>42836</v>
      </c>
      <c r="B102" s="3" t="str">
        <f t="shared" si="8"/>
        <v>April</v>
      </c>
      <c r="C102" t="s">
        <v>9</v>
      </c>
      <c r="D102">
        <v>60.8</v>
      </c>
      <c r="E102">
        <v>0.74</v>
      </c>
      <c r="F102" t="str">
        <f t="shared" si="15"/>
        <v>Medium</v>
      </c>
      <c r="G102">
        <v>34</v>
      </c>
      <c r="H102" t="str">
        <f t="shared" si="9"/>
        <v>Low</v>
      </c>
      <c r="I102" t="str">
        <f t="shared" si="10"/>
        <v>5</v>
      </c>
      <c r="J102" s="4">
        <v>0.3</v>
      </c>
      <c r="K102">
        <v>26</v>
      </c>
      <c r="L102" s="5">
        <v>8</v>
      </c>
      <c r="M102" s="6">
        <f t="shared" si="11"/>
        <v>7.8</v>
      </c>
      <c r="N102" t="str">
        <f t="shared" si="12"/>
        <v>0</v>
      </c>
      <c r="O102" s="8">
        <f t="shared" si="13"/>
        <v>5</v>
      </c>
      <c r="P102" s="4">
        <f t="shared" si="14"/>
        <v>7.8</v>
      </c>
    </row>
    <row r="103" spans="1:16">
      <c r="A103" s="3">
        <v>42837</v>
      </c>
      <c r="B103" s="3" t="str">
        <f t="shared" si="8"/>
        <v>April</v>
      </c>
      <c r="C103" t="s">
        <v>10</v>
      </c>
      <c r="D103">
        <v>66.099999999999994</v>
      </c>
      <c r="E103">
        <v>0.74</v>
      </c>
      <c r="F103" t="str">
        <f t="shared" si="15"/>
        <v>Medium</v>
      </c>
      <c r="G103">
        <v>30</v>
      </c>
      <c r="H103" t="str">
        <f t="shared" si="9"/>
        <v>Low</v>
      </c>
      <c r="I103" t="str">
        <f t="shared" si="10"/>
        <v>5</v>
      </c>
      <c r="J103" s="4">
        <v>0.3</v>
      </c>
      <c r="K103">
        <v>27</v>
      </c>
      <c r="L103" s="5">
        <v>8</v>
      </c>
      <c r="M103" s="6">
        <f t="shared" si="11"/>
        <v>8.1</v>
      </c>
      <c r="N103" t="str">
        <f t="shared" si="12"/>
        <v>10</v>
      </c>
      <c r="O103" s="8">
        <f t="shared" si="13"/>
        <v>15</v>
      </c>
      <c r="P103" s="4">
        <f t="shared" si="14"/>
        <v>8.1</v>
      </c>
    </row>
    <row r="104" spans="1:16">
      <c r="A104" s="3">
        <v>42838</v>
      </c>
      <c r="B104" s="3" t="str">
        <f t="shared" si="8"/>
        <v>April</v>
      </c>
      <c r="C104" t="s">
        <v>11</v>
      </c>
      <c r="D104">
        <v>61.1</v>
      </c>
      <c r="E104">
        <v>0.69</v>
      </c>
      <c r="F104" t="str">
        <f t="shared" si="15"/>
        <v>Medium</v>
      </c>
      <c r="G104">
        <v>46</v>
      </c>
      <c r="H104" t="str">
        <f t="shared" si="9"/>
        <v>Medium</v>
      </c>
      <c r="I104" t="str">
        <f t="shared" si="10"/>
        <v>10</v>
      </c>
      <c r="J104" s="4">
        <v>0.3</v>
      </c>
      <c r="K104">
        <v>27</v>
      </c>
      <c r="L104" s="5">
        <v>8</v>
      </c>
      <c r="M104" s="6">
        <f t="shared" si="11"/>
        <v>8.1</v>
      </c>
      <c r="N104" t="str">
        <f t="shared" si="12"/>
        <v>10</v>
      </c>
      <c r="O104" s="8">
        <f t="shared" si="13"/>
        <v>20</v>
      </c>
      <c r="P104" s="4">
        <f t="shared" si="14"/>
        <v>8.1</v>
      </c>
    </row>
    <row r="105" spans="1:16">
      <c r="A105" s="3">
        <v>42839</v>
      </c>
      <c r="B105" s="3" t="str">
        <f t="shared" si="8"/>
        <v>April</v>
      </c>
      <c r="C105" t="s">
        <v>12</v>
      </c>
      <c r="D105">
        <v>61.5</v>
      </c>
      <c r="E105">
        <v>0.77</v>
      </c>
      <c r="F105" t="str">
        <f t="shared" si="15"/>
        <v>Medium</v>
      </c>
      <c r="G105">
        <v>49</v>
      </c>
      <c r="H105" t="str">
        <f t="shared" si="9"/>
        <v>Medium</v>
      </c>
      <c r="I105" t="str">
        <f t="shared" si="10"/>
        <v>10</v>
      </c>
      <c r="J105" s="4">
        <v>0.3</v>
      </c>
      <c r="K105">
        <v>25</v>
      </c>
      <c r="L105" s="5">
        <v>8</v>
      </c>
      <c r="M105" s="6">
        <f t="shared" si="11"/>
        <v>7.5</v>
      </c>
      <c r="N105" t="str">
        <f t="shared" si="12"/>
        <v>0</v>
      </c>
      <c r="O105" s="8">
        <f t="shared" si="13"/>
        <v>10</v>
      </c>
      <c r="P105" s="4">
        <f t="shared" si="14"/>
        <v>7.5</v>
      </c>
    </row>
    <row r="106" spans="1:16">
      <c r="A106" s="3">
        <v>42840</v>
      </c>
      <c r="B106" s="3" t="str">
        <f t="shared" si="8"/>
        <v>April</v>
      </c>
      <c r="C106" t="s">
        <v>13</v>
      </c>
      <c r="D106">
        <v>65.8</v>
      </c>
      <c r="E106">
        <v>0.74</v>
      </c>
      <c r="F106" t="str">
        <f t="shared" si="15"/>
        <v>Medium</v>
      </c>
      <c r="G106">
        <v>41</v>
      </c>
      <c r="H106" t="str">
        <f t="shared" si="9"/>
        <v>Medium</v>
      </c>
      <c r="I106" t="str">
        <f t="shared" si="10"/>
        <v>10</v>
      </c>
      <c r="J106" s="4">
        <v>0.3</v>
      </c>
      <c r="K106">
        <v>26</v>
      </c>
      <c r="L106" s="5">
        <v>8</v>
      </c>
      <c r="M106" s="6">
        <f t="shared" si="11"/>
        <v>7.8</v>
      </c>
      <c r="N106" t="str">
        <f t="shared" si="12"/>
        <v>0</v>
      </c>
      <c r="O106" s="8">
        <f t="shared" si="13"/>
        <v>10</v>
      </c>
      <c r="P106" s="4">
        <f t="shared" si="14"/>
        <v>7.8</v>
      </c>
    </row>
    <row r="107" spans="1:16">
      <c r="A107" s="3">
        <v>42841</v>
      </c>
      <c r="B107" s="3" t="str">
        <f t="shared" si="8"/>
        <v>April</v>
      </c>
      <c r="C107" t="s">
        <v>7</v>
      </c>
      <c r="D107">
        <v>65.099999999999994</v>
      </c>
      <c r="E107">
        <v>0.69</v>
      </c>
      <c r="F107" t="str">
        <f t="shared" si="15"/>
        <v>Medium</v>
      </c>
      <c r="G107">
        <v>43</v>
      </c>
      <c r="H107" t="str">
        <f t="shared" si="9"/>
        <v>Medium</v>
      </c>
      <c r="I107" t="str">
        <f t="shared" si="10"/>
        <v>10</v>
      </c>
      <c r="J107" s="4">
        <v>0.3</v>
      </c>
      <c r="K107">
        <v>27</v>
      </c>
      <c r="L107" s="5">
        <v>8</v>
      </c>
      <c r="M107" s="6">
        <f t="shared" si="11"/>
        <v>8.1</v>
      </c>
      <c r="N107" t="str">
        <f t="shared" si="12"/>
        <v>10</v>
      </c>
      <c r="O107" s="8">
        <f t="shared" si="13"/>
        <v>20</v>
      </c>
      <c r="P107" s="4">
        <f t="shared" si="14"/>
        <v>8.1</v>
      </c>
    </row>
    <row r="108" spans="1:16">
      <c r="A108" s="3">
        <v>42842</v>
      </c>
      <c r="B108" s="3" t="str">
        <f t="shared" si="8"/>
        <v>April</v>
      </c>
      <c r="C108" t="s">
        <v>8</v>
      </c>
      <c r="D108">
        <v>64.099999999999994</v>
      </c>
      <c r="E108">
        <v>0.71</v>
      </c>
      <c r="F108" t="str">
        <f t="shared" si="15"/>
        <v>Medium</v>
      </c>
      <c r="G108">
        <v>56</v>
      </c>
      <c r="H108" t="str">
        <f t="shared" si="9"/>
        <v>Medium</v>
      </c>
      <c r="I108" t="str">
        <f t="shared" si="10"/>
        <v>10</v>
      </c>
      <c r="J108" s="4">
        <v>0.3</v>
      </c>
      <c r="K108">
        <v>27</v>
      </c>
      <c r="L108" s="5">
        <v>8</v>
      </c>
      <c r="M108" s="6">
        <f t="shared" si="11"/>
        <v>8.1</v>
      </c>
      <c r="N108" t="str">
        <f t="shared" si="12"/>
        <v>10</v>
      </c>
      <c r="O108" s="8">
        <f t="shared" si="13"/>
        <v>20</v>
      </c>
      <c r="P108" s="4">
        <f t="shared" si="14"/>
        <v>8.1</v>
      </c>
    </row>
    <row r="109" spans="1:16">
      <c r="A109" s="3">
        <v>42843</v>
      </c>
      <c r="B109" s="3" t="str">
        <f t="shared" si="8"/>
        <v>April</v>
      </c>
      <c r="C109" t="s">
        <v>9</v>
      </c>
      <c r="D109">
        <v>62.5</v>
      </c>
      <c r="E109">
        <v>0.74</v>
      </c>
      <c r="F109" t="str">
        <f t="shared" si="15"/>
        <v>Medium</v>
      </c>
      <c r="G109">
        <v>31</v>
      </c>
      <c r="H109" t="str">
        <f t="shared" si="9"/>
        <v>Low</v>
      </c>
      <c r="I109" t="str">
        <f t="shared" si="10"/>
        <v>5</v>
      </c>
      <c r="J109" s="4">
        <v>0.3</v>
      </c>
      <c r="K109">
        <v>25</v>
      </c>
      <c r="L109" s="5">
        <v>8</v>
      </c>
      <c r="M109" s="6">
        <f t="shared" si="11"/>
        <v>7.5</v>
      </c>
      <c r="N109" t="str">
        <f t="shared" si="12"/>
        <v>0</v>
      </c>
      <c r="O109" s="8">
        <f t="shared" si="13"/>
        <v>5</v>
      </c>
      <c r="P109" s="4">
        <f t="shared" si="14"/>
        <v>7.5</v>
      </c>
    </row>
    <row r="110" spans="1:16">
      <c r="A110" s="3">
        <v>42844</v>
      </c>
      <c r="B110" s="3" t="str">
        <f t="shared" si="8"/>
        <v>April</v>
      </c>
      <c r="C110" t="s">
        <v>10</v>
      </c>
      <c r="D110">
        <v>59.8</v>
      </c>
      <c r="E110">
        <v>0.77</v>
      </c>
      <c r="F110" t="str">
        <f t="shared" si="15"/>
        <v>Medium</v>
      </c>
      <c r="G110">
        <v>53</v>
      </c>
      <c r="H110" t="str">
        <f t="shared" si="9"/>
        <v>Medium</v>
      </c>
      <c r="I110" t="str">
        <f t="shared" si="10"/>
        <v>10</v>
      </c>
      <c r="J110" s="4">
        <v>0.3</v>
      </c>
      <c r="K110">
        <v>26</v>
      </c>
      <c r="L110" s="5">
        <v>8</v>
      </c>
      <c r="M110" s="6">
        <f t="shared" si="11"/>
        <v>7.8</v>
      </c>
      <c r="N110" t="str">
        <f t="shared" si="12"/>
        <v>0</v>
      </c>
      <c r="O110" s="8">
        <f t="shared" si="13"/>
        <v>10</v>
      </c>
      <c r="P110" s="4">
        <f t="shared" si="14"/>
        <v>7.8</v>
      </c>
    </row>
    <row r="111" spans="1:16">
      <c r="A111" s="3">
        <v>42845</v>
      </c>
      <c r="B111" s="3" t="str">
        <f t="shared" si="8"/>
        <v>April</v>
      </c>
      <c r="C111" t="s">
        <v>11</v>
      </c>
      <c r="D111">
        <v>68.099999999999994</v>
      </c>
      <c r="E111">
        <v>0.69</v>
      </c>
      <c r="F111" t="str">
        <f t="shared" si="15"/>
        <v>Medium</v>
      </c>
      <c r="G111">
        <v>42</v>
      </c>
      <c r="H111" t="str">
        <f t="shared" si="9"/>
        <v>Medium</v>
      </c>
      <c r="I111" t="str">
        <f t="shared" si="10"/>
        <v>10</v>
      </c>
      <c r="J111" s="4">
        <v>0.3</v>
      </c>
      <c r="K111">
        <v>27</v>
      </c>
      <c r="L111" s="5">
        <v>8</v>
      </c>
      <c r="M111" s="6">
        <f t="shared" si="11"/>
        <v>8.1</v>
      </c>
      <c r="N111" t="str">
        <f t="shared" si="12"/>
        <v>10</v>
      </c>
      <c r="O111" s="8">
        <f t="shared" si="13"/>
        <v>20</v>
      </c>
      <c r="P111" s="4">
        <f t="shared" si="14"/>
        <v>8.1</v>
      </c>
    </row>
    <row r="112" spans="1:16">
      <c r="A112" s="3">
        <v>42846</v>
      </c>
      <c r="B112" s="3" t="str">
        <f t="shared" si="8"/>
        <v>April</v>
      </c>
      <c r="C112" t="s">
        <v>12</v>
      </c>
      <c r="D112">
        <v>67.099999999999994</v>
      </c>
      <c r="E112">
        <v>0.74</v>
      </c>
      <c r="F112" t="str">
        <f t="shared" si="15"/>
        <v>Medium</v>
      </c>
      <c r="G112">
        <v>48</v>
      </c>
      <c r="H112" t="str">
        <f t="shared" si="9"/>
        <v>Medium</v>
      </c>
      <c r="I112" t="str">
        <f t="shared" si="10"/>
        <v>10</v>
      </c>
      <c r="J112" s="4">
        <v>0.3</v>
      </c>
      <c r="K112">
        <v>27</v>
      </c>
      <c r="L112" s="5">
        <v>8</v>
      </c>
      <c r="M112" s="6">
        <f t="shared" si="11"/>
        <v>8.1</v>
      </c>
      <c r="N112" t="str">
        <f t="shared" si="12"/>
        <v>10</v>
      </c>
      <c r="O112" s="8">
        <f t="shared" si="13"/>
        <v>20</v>
      </c>
      <c r="P112" s="4">
        <f t="shared" si="14"/>
        <v>8.1</v>
      </c>
    </row>
    <row r="113" spans="1:16">
      <c r="A113" s="3">
        <v>42847</v>
      </c>
      <c r="B113" s="3" t="str">
        <f t="shared" si="8"/>
        <v>April</v>
      </c>
      <c r="C113" t="s">
        <v>13</v>
      </c>
      <c r="D113">
        <v>57.5</v>
      </c>
      <c r="E113">
        <v>0.77</v>
      </c>
      <c r="F113" t="str">
        <f t="shared" si="15"/>
        <v>Medium</v>
      </c>
      <c r="G113">
        <v>47</v>
      </c>
      <c r="H113" t="str">
        <f t="shared" si="9"/>
        <v>Medium</v>
      </c>
      <c r="I113" t="str">
        <f t="shared" si="10"/>
        <v>10</v>
      </c>
      <c r="J113" s="4">
        <v>0.3</v>
      </c>
      <c r="K113">
        <v>25</v>
      </c>
      <c r="L113" s="5">
        <v>8</v>
      </c>
      <c r="M113" s="6">
        <f t="shared" si="11"/>
        <v>7.5</v>
      </c>
      <c r="N113" t="str">
        <f t="shared" si="12"/>
        <v>0</v>
      </c>
      <c r="O113" s="8">
        <f t="shared" si="13"/>
        <v>10</v>
      </c>
      <c r="P113" s="4">
        <f t="shared" si="14"/>
        <v>7.5</v>
      </c>
    </row>
    <row r="114" spans="1:16">
      <c r="A114" s="3">
        <v>42848</v>
      </c>
      <c r="B114" s="3" t="str">
        <f t="shared" si="8"/>
        <v>April</v>
      </c>
      <c r="C114" t="s">
        <v>7</v>
      </c>
      <c r="D114">
        <v>60.8</v>
      </c>
      <c r="E114">
        <v>0.77</v>
      </c>
      <c r="F114" t="str">
        <f t="shared" si="15"/>
        <v>Medium</v>
      </c>
      <c r="G114">
        <v>50</v>
      </c>
      <c r="H114" t="str">
        <f t="shared" si="9"/>
        <v>Medium</v>
      </c>
      <c r="I114" t="str">
        <f t="shared" si="10"/>
        <v>10</v>
      </c>
      <c r="J114" s="4">
        <v>0.3</v>
      </c>
      <c r="K114">
        <v>26</v>
      </c>
      <c r="L114" s="5">
        <v>8</v>
      </c>
      <c r="M114" s="6">
        <f t="shared" si="11"/>
        <v>7.8</v>
      </c>
      <c r="N114" t="str">
        <f t="shared" si="12"/>
        <v>0</v>
      </c>
      <c r="O114" s="8">
        <f t="shared" si="13"/>
        <v>10</v>
      </c>
      <c r="P114" s="4">
        <f t="shared" si="14"/>
        <v>7.8</v>
      </c>
    </row>
    <row r="115" spans="1:16">
      <c r="A115" s="3">
        <v>42849</v>
      </c>
      <c r="B115" s="3" t="str">
        <f t="shared" si="8"/>
        <v>April</v>
      </c>
      <c r="C115" t="s">
        <v>8</v>
      </c>
      <c r="D115">
        <v>65.099999999999994</v>
      </c>
      <c r="E115">
        <v>0.69</v>
      </c>
      <c r="F115" t="str">
        <f t="shared" si="15"/>
        <v>Medium</v>
      </c>
      <c r="G115">
        <v>48</v>
      </c>
      <c r="H115" t="str">
        <f t="shared" si="9"/>
        <v>Medium</v>
      </c>
      <c r="I115" t="str">
        <f t="shared" si="10"/>
        <v>10</v>
      </c>
      <c r="J115" s="4">
        <v>0.3</v>
      </c>
      <c r="K115">
        <v>27</v>
      </c>
      <c r="L115" s="5">
        <v>8</v>
      </c>
      <c r="M115" s="6">
        <f t="shared" si="11"/>
        <v>8.1</v>
      </c>
      <c r="N115" t="str">
        <f t="shared" si="12"/>
        <v>10</v>
      </c>
      <c r="O115" s="8">
        <f t="shared" si="13"/>
        <v>20</v>
      </c>
      <c r="P115" s="4">
        <f t="shared" si="14"/>
        <v>8.1</v>
      </c>
    </row>
    <row r="116" spans="1:16">
      <c r="A116" s="3">
        <v>42850</v>
      </c>
      <c r="B116" s="3" t="str">
        <f t="shared" si="8"/>
        <v>April</v>
      </c>
      <c r="C116" t="s">
        <v>9</v>
      </c>
      <c r="D116">
        <v>65.099999999999994</v>
      </c>
      <c r="E116">
        <v>0.71</v>
      </c>
      <c r="F116" t="str">
        <f t="shared" si="15"/>
        <v>Medium</v>
      </c>
      <c r="G116">
        <v>37</v>
      </c>
      <c r="H116" t="str">
        <f t="shared" si="9"/>
        <v>Medium</v>
      </c>
      <c r="I116" t="str">
        <f t="shared" si="10"/>
        <v>10</v>
      </c>
      <c r="J116" s="4">
        <v>0.3</v>
      </c>
      <c r="K116">
        <v>27</v>
      </c>
      <c r="L116" s="5">
        <v>8</v>
      </c>
      <c r="M116" s="6">
        <f t="shared" si="11"/>
        <v>8.1</v>
      </c>
      <c r="N116" t="str">
        <f t="shared" si="12"/>
        <v>10</v>
      </c>
      <c r="O116" s="8">
        <f t="shared" si="13"/>
        <v>20</v>
      </c>
      <c r="P116" s="4">
        <f t="shared" si="14"/>
        <v>8.1</v>
      </c>
    </row>
    <row r="117" spans="1:16">
      <c r="A117" s="3">
        <v>42851</v>
      </c>
      <c r="B117" s="3" t="str">
        <f t="shared" si="8"/>
        <v>April</v>
      </c>
      <c r="C117" t="s">
        <v>10</v>
      </c>
      <c r="D117">
        <v>62.5</v>
      </c>
      <c r="E117">
        <v>0.8</v>
      </c>
      <c r="F117" t="str">
        <f t="shared" si="15"/>
        <v>Medium</v>
      </c>
      <c r="G117">
        <v>48</v>
      </c>
      <c r="H117" t="str">
        <f t="shared" si="9"/>
        <v>Medium</v>
      </c>
      <c r="I117" t="str">
        <f t="shared" si="10"/>
        <v>10</v>
      </c>
      <c r="J117" s="4">
        <v>0.3</v>
      </c>
      <c r="K117">
        <v>25</v>
      </c>
      <c r="L117" s="5">
        <v>8</v>
      </c>
      <c r="M117" s="6">
        <f t="shared" si="11"/>
        <v>7.5</v>
      </c>
      <c r="N117" t="str">
        <f t="shared" si="12"/>
        <v>0</v>
      </c>
      <c r="O117" s="8">
        <f t="shared" si="13"/>
        <v>10</v>
      </c>
      <c r="P117" s="4">
        <f t="shared" si="14"/>
        <v>7.5</v>
      </c>
    </row>
    <row r="118" spans="1:16">
      <c r="A118" s="3">
        <v>42852</v>
      </c>
      <c r="B118" s="3" t="str">
        <f t="shared" si="8"/>
        <v>April</v>
      </c>
      <c r="C118" t="s">
        <v>11</v>
      </c>
      <c r="D118">
        <v>63.5</v>
      </c>
      <c r="E118">
        <v>0.77</v>
      </c>
      <c r="F118" t="str">
        <f t="shared" si="15"/>
        <v>Medium</v>
      </c>
      <c r="G118">
        <v>50</v>
      </c>
      <c r="H118" t="str">
        <f t="shared" si="9"/>
        <v>Medium</v>
      </c>
      <c r="I118" t="str">
        <f t="shared" si="10"/>
        <v>10</v>
      </c>
      <c r="J118" s="4">
        <v>0.3</v>
      </c>
      <c r="K118">
        <v>25</v>
      </c>
      <c r="L118" s="5">
        <v>8</v>
      </c>
      <c r="M118" s="6">
        <f t="shared" si="11"/>
        <v>7.5</v>
      </c>
      <c r="N118" t="str">
        <f t="shared" si="12"/>
        <v>0</v>
      </c>
      <c r="O118" s="8">
        <f t="shared" si="13"/>
        <v>10</v>
      </c>
      <c r="P118" s="4">
        <f t="shared" si="14"/>
        <v>7.5</v>
      </c>
    </row>
    <row r="119" spans="1:16">
      <c r="A119" s="3">
        <v>42853</v>
      </c>
      <c r="B119" s="3" t="str">
        <f t="shared" si="8"/>
        <v>April</v>
      </c>
      <c r="C119" t="s">
        <v>12</v>
      </c>
      <c r="D119">
        <v>58.8</v>
      </c>
      <c r="E119">
        <v>0.74</v>
      </c>
      <c r="F119" t="str">
        <f t="shared" si="15"/>
        <v>Medium</v>
      </c>
      <c r="G119">
        <v>32</v>
      </c>
      <c r="H119" t="str">
        <f t="shared" si="9"/>
        <v>Low</v>
      </c>
      <c r="I119" t="str">
        <f t="shared" si="10"/>
        <v>5</v>
      </c>
      <c r="J119" s="4">
        <v>0.3</v>
      </c>
      <c r="K119">
        <v>26</v>
      </c>
      <c r="L119" s="5">
        <v>8</v>
      </c>
      <c r="M119" s="6">
        <f t="shared" si="11"/>
        <v>7.8</v>
      </c>
      <c r="N119" t="str">
        <f t="shared" si="12"/>
        <v>0</v>
      </c>
      <c r="O119" s="8">
        <f t="shared" si="13"/>
        <v>5</v>
      </c>
      <c r="P119" s="4">
        <f t="shared" si="14"/>
        <v>7.8</v>
      </c>
    </row>
    <row r="120" spans="1:16">
      <c r="A120" s="3">
        <v>42854</v>
      </c>
      <c r="B120" s="3" t="str">
        <f t="shared" si="8"/>
        <v>April</v>
      </c>
      <c r="C120" t="s">
        <v>13</v>
      </c>
      <c r="D120">
        <v>65.099999999999994</v>
      </c>
      <c r="E120">
        <v>0.71</v>
      </c>
      <c r="F120" t="str">
        <f t="shared" si="15"/>
        <v>Medium</v>
      </c>
      <c r="G120">
        <v>32</v>
      </c>
      <c r="H120" t="str">
        <f t="shared" si="9"/>
        <v>Low</v>
      </c>
      <c r="I120" t="str">
        <f t="shared" si="10"/>
        <v>5</v>
      </c>
      <c r="J120" s="4">
        <v>0.3</v>
      </c>
      <c r="K120">
        <v>27</v>
      </c>
      <c r="L120" s="5">
        <v>8</v>
      </c>
      <c r="M120" s="6">
        <f t="shared" si="11"/>
        <v>8.1</v>
      </c>
      <c r="N120" t="str">
        <f t="shared" si="12"/>
        <v>10</v>
      </c>
      <c r="O120" s="8">
        <f t="shared" si="13"/>
        <v>15</v>
      </c>
      <c r="P120" s="4">
        <f t="shared" si="14"/>
        <v>8.1</v>
      </c>
    </row>
    <row r="121" spans="1:16">
      <c r="A121" s="3">
        <v>42855</v>
      </c>
      <c r="B121" s="3" t="str">
        <f t="shared" si="8"/>
        <v>April</v>
      </c>
      <c r="C121" t="s">
        <v>7</v>
      </c>
      <c r="D121">
        <v>67.099999999999994</v>
      </c>
      <c r="E121">
        <v>0.74</v>
      </c>
      <c r="F121" t="str">
        <f t="shared" si="15"/>
        <v>Medium</v>
      </c>
      <c r="G121">
        <v>35</v>
      </c>
      <c r="H121" t="str">
        <f t="shared" si="9"/>
        <v>Low</v>
      </c>
      <c r="I121" t="str">
        <f t="shared" si="10"/>
        <v>5</v>
      </c>
      <c r="J121" s="4">
        <v>0.3</v>
      </c>
      <c r="K121">
        <v>27</v>
      </c>
      <c r="L121" s="5">
        <v>8</v>
      </c>
      <c r="M121" s="6">
        <f t="shared" si="11"/>
        <v>8.1</v>
      </c>
      <c r="N121" t="str">
        <f t="shared" si="12"/>
        <v>10</v>
      </c>
      <c r="O121" s="8">
        <f t="shared" si="13"/>
        <v>15</v>
      </c>
      <c r="P121" s="4">
        <f t="shared" si="14"/>
        <v>8.1</v>
      </c>
    </row>
    <row r="122" spans="1:16">
      <c r="A122" s="3">
        <v>42856</v>
      </c>
      <c r="B122" s="3" t="str">
        <f t="shared" si="8"/>
        <v>May</v>
      </c>
      <c r="C122" t="s">
        <v>8</v>
      </c>
      <c r="D122">
        <v>66.7</v>
      </c>
      <c r="E122">
        <v>0.65</v>
      </c>
      <c r="F122" t="str">
        <f t="shared" si="15"/>
        <v>Medium</v>
      </c>
      <c r="G122">
        <v>56</v>
      </c>
      <c r="H122" t="str">
        <f t="shared" si="9"/>
        <v>Medium</v>
      </c>
      <c r="I122" t="str">
        <f t="shared" si="10"/>
        <v>10</v>
      </c>
      <c r="J122" s="4">
        <v>0.3</v>
      </c>
      <c r="K122">
        <v>29</v>
      </c>
      <c r="L122" s="5">
        <v>8</v>
      </c>
      <c r="M122" s="6">
        <f t="shared" si="11"/>
        <v>8.6999999999999993</v>
      </c>
      <c r="N122" t="str">
        <f t="shared" si="12"/>
        <v>10</v>
      </c>
      <c r="O122" s="8">
        <f t="shared" si="13"/>
        <v>20</v>
      </c>
      <c r="P122" s="4">
        <f t="shared" si="14"/>
        <v>8.6999999999999993</v>
      </c>
    </row>
    <row r="123" spans="1:16">
      <c r="A123" s="3">
        <v>42857</v>
      </c>
      <c r="B123" s="3" t="str">
        <f t="shared" si="8"/>
        <v>May</v>
      </c>
      <c r="C123" t="s">
        <v>9</v>
      </c>
      <c r="D123">
        <v>65.7</v>
      </c>
      <c r="E123">
        <v>0.69</v>
      </c>
      <c r="F123" t="str">
        <f t="shared" si="15"/>
        <v>Medium</v>
      </c>
      <c r="G123">
        <v>40</v>
      </c>
      <c r="H123" t="str">
        <f t="shared" si="9"/>
        <v>Medium</v>
      </c>
      <c r="I123" t="str">
        <f t="shared" si="10"/>
        <v>10</v>
      </c>
      <c r="J123" s="4">
        <v>0.3</v>
      </c>
      <c r="K123">
        <v>29</v>
      </c>
      <c r="L123" s="5">
        <v>8</v>
      </c>
      <c r="M123" s="6">
        <f t="shared" si="11"/>
        <v>8.6999999999999993</v>
      </c>
      <c r="N123" t="str">
        <f t="shared" si="12"/>
        <v>10</v>
      </c>
      <c r="O123" s="8">
        <f t="shared" si="13"/>
        <v>20</v>
      </c>
      <c r="P123" s="4">
        <f t="shared" si="14"/>
        <v>8.6999999999999993</v>
      </c>
    </row>
    <row r="124" spans="1:16">
      <c r="A124" s="3">
        <v>42858</v>
      </c>
      <c r="B124" s="3" t="str">
        <f t="shared" si="8"/>
        <v>May</v>
      </c>
      <c r="C124" t="s">
        <v>10</v>
      </c>
      <c r="D124">
        <v>71</v>
      </c>
      <c r="E124">
        <v>0.63</v>
      </c>
      <c r="F124" t="str">
        <f t="shared" si="15"/>
        <v>Medium</v>
      </c>
      <c r="G124">
        <v>55</v>
      </c>
      <c r="H124" t="str">
        <f t="shared" si="9"/>
        <v>Medium</v>
      </c>
      <c r="I124" t="str">
        <f t="shared" si="10"/>
        <v>10</v>
      </c>
      <c r="J124" s="4">
        <v>0.3</v>
      </c>
      <c r="K124">
        <v>30</v>
      </c>
      <c r="L124" s="5">
        <v>8</v>
      </c>
      <c r="M124" s="6">
        <f t="shared" si="11"/>
        <v>9</v>
      </c>
      <c r="N124" t="str">
        <f t="shared" si="12"/>
        <v>10</v>
      </c>
      <c r="O124" s="8">
        <f t="shared" si="13"/>
        <v>20</v>
      </c>
      <c r="P124" s="4">
        <f t="shared" si="14"/>
        <v>9</v>
      </c>
    </row>
    <row r="125" spans="1:16">
      <c r="A125" s="3">
        <v>42859</v>
      </c>
      <c r="B125" s="3" t="str">
        <f t="shared" si="8"/>
        <v>May</v>
      </c>
      <c r="C125" t="s">
        <v>11</v>
      </c>
      <c r="D125">
        <v>71.3</v>
      </c>
      <c r="E125">
        <v>0.63</v>
      </c>
      <c r="F125" t="str">
        <f t="shared" si="15"/>
        <v>Medium</v>
      </c>
      <c r="G125">
        <v>64</v>
      </c>
      <c r="H125" t="str">
        <f t="shared" si="9"/>
        <v>High</v>
      </c>
      <c r="I125" t="str">
        <f t="shared" si="10"/>
        <v>15</v>
      </c>
      <c r="J125" s="4">
        <v>0.3</v>
      </c>
      <c r="K125">
        <v>31</v>
      </c>
      <c r="L125" s="5">
        <v>8</v>
      </c>
      <c r="M125" s="6">
        <f t="shared" si="11"/>
        <v>9.2999999999999989</v>
      </c>
      <c r="N125" t="str">
        <f t="shared" si="12"/>
        <v>10</v>
      </c>
      <c r="O125" s="8">
        <f t="shared" si="13"/>
        <v>25</v>
      </c>
      <c r="P125" s="4">
        <f t="shared" si="14"/>
        <v>9.2999999999999989</v>
      </c>
    </row>
    <row r="126" spans="1:16">
      <c r="A126" s="3">
        <v>42860</v>
      </c>
      <c r="B126" s="3" t="str">
        <f t="shared" si="8"/>
        <v>May</v>
      </c>
      <c r="C126" t="s">
        <v>12</v>
      </c>
      <c r="D126">
        <v>69.400000000000006</v>
      </c>
      <c r="E126">
        <v>0.71</v>
      </c>
      <c r="F126" t="str">
        <f t="shared" si="15"/>
        <v>Medium</v>
      </c>
      <c r="G126">
        <v>31</v>
      </c>
      <c r="H126" t="str">
        <f t="shared" si="9"/>
        <v>Low</v>
      </c>
      <c r="I126" t="str">
        <f t="shared" si="10"/>
        <v>5</v>
      </c>
      <c r="J126" s="4">
        <v>0.3</v>
      </c>
      <c r="K126">
        <v>28</v>
      </c>
      <c r="L126" s="5">
        <v>8</v>
      </c>
      <c r="M126" s="6">
        <f t="shared" si="11"/>
        <v>8.4</v>
      </c>
      <c r="N126" t="str">
        <f t="shared" si="12"/>
        <v>10</v>
      </c>
      <c r="O126" s="8">
        <f t="shared" si="13"/>
        <v>15</v>
      </c>
      <c r="P126" s="4">
        <f t="shared" si="14"/>
        <v>8.4</v>
      </c>
    </row>
    <row r="127" spans="1:16">
      <c r="A127" s="3">
        <v>42861</v>
      </c>
      <c r="B127" s="3" t="str">
        <f t="shared" si="8"/>
        <v>May</v>
      </c>
      <c r="C127" t="s">
        <v>13</v>
      </c>
      <c r="D127">
        <v>66.7</v>
      </c>
      <c r="E127">
        <v>0.67</v>
      </c>
      <c r="F127" t="str">
        <f t="shared" si="15"/>
        <v>Medium</v>
      </c>
      <c r="G127">
        <v>51</v>
      </c>
      <c r="H127" t="str">
        <f t="shared" si="9"/>
        <v>Medium</v>
      </c>
      <c r="I127" t="str">
        <f t="shared" si="10"/>
        <v>10</v>
      </c>
      <c r="J127" s="4">
        <v>0.3</v>
      </c>
      <c r="K127">
        <v>29</v>
      </c>
      <c r="L127" s="5">
        <v>8</v>
      </c>
      <c r="M127" s="6">
        <f t="shared" si="11"/>
        <v>8.6999999999999993</v>
      </c>
      <c r="N127" t="str">
        <f t="shared" si="12"/>
        <v>10</v>
      </c>
      <c r="O127" s="8">
        <f t="shared" si="13"/>
        <v>20</v>
      </c>
      <c r="P127" s="4">
        <f t="shared" si="14"/>
        <v>8.6999999999999993</v>
      </c>
    </row>
    <row r="128" spans="1:16">
      <c r="A128" s="3">
        <v>42862</v>
      </c>
      <c r="B128" s="3" t="str">
        <f t="shared" si="8"/>
        <v>May</v>
      </c>
      <c r="C128" t="s">
        <v>7</v>
      </c>
      <c r="D128">
        <v>69.7</v>
      </c>
      <c r="E128">
        <v>0.65</v>
      </c>
      <c r="F128" t="str">
        <f t="shared" si="15"/>
        <v>Medium</v>
      </c>
      <c r="G128">
        <v>49</v>
      </c>
      <c r="H128" t="str">
        <f t="shared" si="9"/>
        <v>Medium</v>
      </c>
      <c r="I128" t="str">
        <f t="shared" si="10"/>
        <v>10</v>
      </c>
      <c r="J128" s="4">
        <v>0.3</v>
      </c>
      <c r="K128">
        <v>29</v>
      </c>
      <c r="L128" s="5">
        <v>8</v>
      </c>
      <c r="M128" s="6">
        <f t="shared" si="11"/>
        <v>8.6999999999999993</v>
      </c>
      <c r="N128" t="str">
        <f t="shared" si="12"/>
        <v>10</v>
      </c>
      <c r="O128" s="8">
        <f t="shared" si="13"/>
        <v>20</v>
      </c>
      <c r="P128" s="4">
        <f t="shared" si="14"/>
        <v>8.6999999999999993</v>
      </c>
    </row>
    <row r="129" spans="1:16">
      <c r="A129" s="3">
        <v>42863</v>
      </c>
      <c r="B129" s="3" t="str">
        <f t="shared" si="8"/>
        <v>May</v>
      </c>
      <c r="C129" t="s">
        <v>8</v>
      </c>
      <c r="D129">
        <v>75</v>
      </c>
      <c r="E129">
        <v>0.67</v>
      </c>
      <c r="F129" t="str">
        <f t="shared" si="15"/>
        <v>Medium</v>
      </c>
      <c r="G129">
        <v>56</v>
      </c>
      <c r="H129" t="str">
        <f t="shared" si="9"/>
        <v>Medium</v>
      </c>
      <c r="I129" t="str">
        <f t="shared" si="10"/>
        <v>10</v>
      </c>
      <c r="J129" s="4">
        <v>0.3</v>
      </c>
      <c r="K129">
        <v>30</v>
      </c>
      <c r="L129" s="5">
        <v>8</v>
      </c>
      <c r="M129" s="6">
        <f t="shared" si="11"/>
        <v>9</v>
      </c>
      <c r="N129" t="str">
        <f t="shared" si="12"/>
        <v>10</v>
      </c>
      <c r="O129" s="8">
        <f t="shared" si="13"/>
        <v>20</v>
      </c>
      <c r="P129" s="4">
        <f t="shared" si="14"/>
        <v>9</v>
      </c>
    </row>
    <row r="130" spans="1:16">
      <c r="A130" s="3">
        <v>42864</v>
      </c>
      <c r="B130" s="3" t="str">
        <f t="shared" ref="B130:B193" si="16">TEXT(A130,"mmmm")</f>
        <v>May</v>
      </c>
      <c r="C130" t="s">
        <v>9</v>
      </c>
      <c r="D130">
        <v>71.3</v>
      </c>
      <c r="E130">
        <v>0.63</v>
      </c>
      <c r="F130" t="str">
        <f t="shared" si="15"/>
        <v>Medium</v>
      </c>
      <c r="G130">
        <v>56</v>
      </c>
      <c r="H130" t="str">
        <f t="shared" ref="H130:H193" si="17">IF(G130&gt;60,"High",IF(G130&gt;35,"Medium",IF(G130&lt;36,"Low")))</f>
        <v>Medium</v>
      </c>
      <c r="I130" t="str">
        <f t="shared" ref="I130:I193" si="18">IF(G130&gt;60,"15",IF(G130&gt;35,"10",IF(G130&lt;36,"5")))</f>
        <v>10</v>
      </c>
      <c r="J130" s="4">
        <v>0.3</v>
      </c>
      <c r="K130">
        <v>31</v>
      </c>
      <c r="L130" s="5">
        <v>8</v>
      </c>
      <c r="M130" s="6">
        <f t="shared" ref="M130:M193" si="19">(J130*K130)</f>
        <v>9.2999999999999989</v>
      </c>
      <c r="N130" t="str">
        <f t="shared" ref="N130:N193" si="20">IF(M130&gt;8,"10",IF(M130&lt;8,"0"))</f>
        <v>10</v>
      </c>
      <c r="O130" s="8">
        <f t="shared" ref="O130:O193" si="21">(I130+N130)</f>
        <v>20</v>
      </c>
      <c r="P130" s="4">
        <f t="shared" ref="P130:P193" si="22">M130</f>
        <v>9.2999999999999989</v>
      </c>
    </row>
    <row r="131" spans="1:16">
      <c r="A131" s="3">
        <v>42865</v>
      </c>
      <c r="B131" s="3" t="str">
        <f t="shared" si="16"/>
        <v>May</v>
      </c>
      <c r="C131" t="s">
        <v>10</v>
      </c>
      <c r="D131">
        <v>69.400000000000006</v>
      </c>
      <c r="E131">
        <v>0.69</v>
      </c>
      <c r="F131" t="str">
        <f t="shared" ref="F131:F194" si="23">IF(E131&gt;1,"Heavy",IF(E131&gt;0,"Medium",IF(E131&lt;1,"None")))</f>
        <v>Medium</v>
      </c>
      <c r="G131">
        <v>40</v>
      </c>
      <c r="H131" t="str">
        <f t="shared" si="17"/>
        <v>Medium</v>
      </c>
      <c r="I131" t="str">
        <f t="shared" si="18"/>
        <v>10</v>
      </c>
      <c r="J131" s="4">
        <v>0.3</v>
      </c>
      <c r="K131">
        <v>28</v>
      </c>
      <c r="L131" s="5">
        <v>8</v>
      </c>
      <c r="M131" s="6">
        <f t="shared" si="19"/>
        <v>8.4</v>
      </c>
      <c r="N131" t="str">
        <f t="shared" si="20"/>
        <v>10</v>
      </c>
      <c r="O131" s="8">
        <f t="shared" si="21"/>
        <v>20</v>
      </c>
      <c r="P131" s="4">
        <f t="shared" si="22"/>
        <v>8.4</v>
      </c>
    </row>
    <row r="132" spans="1:16">
      <c r="A132" s="3">
        <v>42866</v>
      </c>
      <c r="B132" s="3" t="str">
        <f t="shared" si="16"/>
        <v>May</v>
      </c>
      <c r="C132" t="s">
        <v>11</v>
      </c>
      <c r="D132">
        <v>72.7</v>
      </c>
      <c r="E132">
        <v>0.67</v>
      </c>
      <c r="F132" t="str">
        <f t="shared" si="23"/>
        <v>Medium</v>
      </c>
      <c r="G132">
        <v>57</v>
      </c>
      <c r="H132" t="str">
        <f t="shared" si="17"/>
        <v>Medium</v>
      </c>
      <c r="I132" t="str">
        <f t="shared" si="18"/>
        <v>10</v>
      </c>
      <c r="J132" s="4">
        <v>0.3</v>
      </c>
      <c r="K132">
        <v>29</v>
      </c>
      <c r="L132" s="5">
        <v>8</v>
      </c>
      <c r="M132" s="6">
        <f t="shared" si="19"/>
        <v>8.6999999999999993</v>
      </c>
      <c r="N132" t="str">
        <f t="shared" si="20"/>
        <v>10</v>
      </c>
      <c r="O132" s="8">
        <f t="shared" si="21"/>
        <v>20</v>
      </c>
      <c r="P132" s="4">
        <f t="shared" si="22"/>
        <v>8.6999999999999993</v>
      </c>
    </row>
    <row r="133" spans="1:16">
      <c r="A133" s="3">
        <v>42867</v>
      </c>
      <c r="B133" s="3" t="str">
        <f t="shared" si="16"/>
        <v>May</v>
      </c>
      <c r="C133" t="s">
        <v>12</v>
      </c>
      <c r="D133">
        <v>66.7</v>
      </c>
      <c r="E133">
        <v>0.67</v>
      </c>
      <c r="F133" t="str">
        <f t="shared" si="23"/>
        <v>Medium</v>
      </c>
      <c r="G133">
        <v>40</v>
      </c>
      <c r="H133" t="str">
        <f t="shared" si="17"/>
        <v>Medium</v>
      </c>
      <c r="I133" t="str">
        <f t="shared" si="18"/>
        <v>10</v>
      </c>
      <c r="J133" s="4">
        <v>0.3</v>
      </c>
      <c r="K133">
        <v>29</v>
      </c>
      <c r="L133" s="5">
        <v>8</v>
      </c>
      <c r="M133" s="6">
        <f t="shared" si="19"/>
        <v>8.6999999999999993</v>
      </c>
      <c r="N133" t="str">
        <f t="shared" si="20"/>
        <v>10</v>
      </c>
      <c r="O133" s="8">
        <f t="shared" si="21"/>
        <v>20</v>
      </c>
      <c r="P133" s="4">
        <f t="shared" si="22"/>
        <v>8.6999999999999993</v>
      </c>
    </row>
    <row r="134" spans="1:16">
      <c r="A134" s="3">
        <v>42868</v>
      </c>
      <c r="B134" s="3" t="str">
        <f t="shared" si="16"/>
        <v>May</v>
      </c>
      <c r="C134" t="s">
        <v>13</v>
      </c>
      <c r="D134">
        <v>70</v>
      </c>
      <c r="E134">
        <v>0.65</v>
      </c>
      <c r="F134" t="str">
        <f t="shared" si="23"/>
        <v>Medium</v>
      </c>
      <c r="G134">
        <v>34</v>
      </c>
      <c r="H134" t="str">
        <f t="shared" si="17"/>
        <v>Low</v>
      </c>
      <c r="I134" t="str">
        <f t="shared" si="18"/>
        <v>5</v>
      </c>
      <c r="J134" s="4">
        <v>0.3</v>
      </c>
      <c r="K134">
        <v>30</v>
      </c>
      <c r="L134" s="5">
        <v>8</v>
      </c>
      <c r="M134" s="6">
        <f t="shared" si="19"/>
        <v>9</v>
      </c>
      <c r="N134" t="str">
        <f t="shared" si="20"/>
        <v>10</v>
      </c>
      <c r="O134" s="8">
        <f t="shared" si="21"/>
        <v>15</v>
      </c>
      <c r="P134" s="4">
        <f t="shared" si="22"/>
        <v>9</v>
      </c>
    </row>
    <row r="135" spans="1:16">
      <c r="A135" s="3">
        <v>42869</v>
      </c>
      <c r="B135" s="3" t="str">
        <f t="shared" si="16"/>
        <v>May</v>
      </c>
      <c r="C135" t="s">
        <v>7</v>
      </c>
      <c r="D135">
        <v>77.3</v>
      </c>
      <c r="E135">
        <v>0.63</v>
      </c>
      <c r="F135" t="str">
        <f t="shared" si="23"/>
        <v>Medium</v>
      </c>
      <c r="G135">
        <v>58</v>
      </c>
      <c r="H135" t="str">
        <f t="shared" si="17"/>
        <v>Medium</v>
      </c>
      <c r="I135" t="str">
        <f t="shared" si="18"/>
        <v>10</v>
      </c>
      <c r="J135" s="4">
        <v>0.3</v>
      </c>
      <c r="K135">
        <v>31</v>
      </c>
      <c r="L135" s="5">
        <v>8</v>
      </c>
      <c r="M135" s="6">
        <f t="shared" si="19"/>
        <v>9.2999999999999989</v>
      </c>
      <c r="N135" t="str">
        <f t="shared" si="20"/>
        <v>10</v>
      </c>
      <c r="O135" s="8">
        <f t="shared" si="21"/>
        <v>20</v>
      </c>
      <c r="P135" s="4">
        <f t="shared" si="22"/>
        <v>9.2999999999999989</v>
      </c>
    </row>
    <row r="136" spans="1:16">
      <c r="A136" s="3">
        <v>42870</v>
      </c>
      <c r="B136" s="3" t="str">
        <f t="shared" si="16"/>
        <v>May</v>
      </c>
      <c r="C136" t="s">
        <v>8</v>
      </c>
      <c r="D136">
        <v>63.4</v>
      </c>
      <c r="E136">
        <v>0.69</v>
      </c>
      <c r="F136" t="str">
        <f t="shared" si="23"/>
        <v>Medium</v>
      </c>
      <c r="G136">
        <v>32</v>
      </c>
      <c r="H136" t="str">
        <f t="shared" si="17"/>
        <v>Low</v>
      </c>
      <c r="I136" t="str">
        <f t="shared" si="18"/>
        <v>5</v>
      </c>
      <c r="J136" s="4">
        <v>0.3</v>
      </c>
      <c r="K136">
        <v>28</v>
      </c>
      <c r="L136" s="5">
        <v>8</v>
      </c>
      <c r="M136" s="6">
        <f t="shared" si="19"/>
        <v>8.4</v>
      </c>
      <c r="N136" t="str">
        <f t="shared" si="20"/>
        <v>10</v>
      </c>
      <c r="O136" s="8">
        <f t="shared" si="21"/>
        <v>15</v>
      </c>
      <c r="P136" s="4">
        <f t="shared" si="22"/>
        <v>8.4</v>
      </c>
    </row>
    <row r="137" spans="1:16">
      <c r="A137" s="3">
        <v>42871</v>
      </c>
      <c r="B137" s="3" t="str">
        <f t="shared" si="16"/>
        <v>May</v>
      </c>
      <c r="C137" t="s">
        <v>9</v>
      </c>
      <c r="D137">
        <v>65.7</v>
      </c>
      <c r="E137">
        <v>0.67</v>
      </c>
      <c r="F137" t="str">
        <f t="shared" si="23"/>
        <v>Medium</v>
      </c>
      <c r="G137">
        <v>55</v>
      </c>
      <c r="H137" t="str">
        <f t="shared" si="17"/>
        <v>Medium</v>
      </c>
      <c r="I137" t="str">
        <f t="shared" si="18"/>
        <v>10</v>
      </c>
      <c r="J137" s="4">
        <v>0.3</v>
      </c>
      <c r="K137">
        <v>29</v>
      </c>
      <c r="L137" s="5">
        <v>8</v>
      </c>
      <c r="M137" s="6">
        <f t="shared" si="19"/>
        <v>8.6999999999999993</v>
      </c>
      <c r="N137" t="str">
        <f t="shared" si="20"/>
        <v>10</v>
      </c>
      <c r="O137" s="8">
        <f t="shared" si="21"/>
        <v>20</v>
      </c>
      <c r="P137" s="4">
        <f t="shared" si="22"/>
        <v>8.6999999999999993</v>
      </c>
    </row>
    <row r="138" spans="1:16">
      <c r="A138" s="3">
        <v>42872</v>
      </c>
      <c r="B138" s="3" t="str">
        <f t="shared" si="16"/>
        <v>May</v>
      </c>
      <c r="C138" t="s">
        <v>10</v>
      </c>
      <c r="D138">
        <v>70.7</v>
      </c>
      <c r="E138">
        <v>0.67</v>
      </c>
      <c r="F138" t="str">
        <f t="shared" si="23"/>
        <v>Medium</v>
      </c>
      <c r="G138">
        <v>43</v>
      </c>
      <c r="H138" t="str">
        <f t="shared" si="17"/>
        <v>Medium</v>
      </c>
      <c r="I138" t="str">
        <f t="shared" si="18"/>
        <v>10</v>
      </c>
      <c r="J138" s="4">
        <v>0.3</v>
      </c>
      <c r="K138">
        <v>29</v>
      </c>
      <c r="L138" s="5">
        <v>8</v>
      </c>
      <c r="M138" s="6">
        <f t="shared" si="19"/>
        <v>8.6999999999999993</v>
      </c>
      <c r="N138" t="str">
        <f t="shared" si="20"/>
        <v>10</v>
      </c>
      <c r="O138" s="8">
        <f t="shared" si="21"/>
        <v>20</v>
      </c>
      <c r="P138" s="4">
        <f t="shared" si="22"/>
        <v>8.6999999999999993</v>
      </c>
    </row>
    <row r="139" spans="1:16">
      <c r="A139" s="3">
        <v>42873</v>
      </c>
      <c r="B139" s="3" t="str">
        <f t="shared" si="16"/>
        <v>May</v>
      </c>
      <c r="C139" t="s">
        <v>11</v>
      </c>
      <c r="D139">
        <v>72</v>
      </c>
      <c r="E139">
        <v>0.67</v>
      </c>
      <c r="F139" t="str">
        <f t="shared" si="23"/>
        <v>Medium</v>
      </c>
      <c r="G139">
        <v>53</v>
      </c>
      <c r="H139" t="str">
        <f t="shared" si="17"/>
        <v>Medium</v>
      </c>
      <c r="I139" t="str">
        <f t="shared" si="18"/>
        <v>10</v>
      </c>
      <c r="J139" s="4">
        <v>0.3</v>
      </c>
      <c r="K139">
        <v>30</v>
      </c>
      <c r="L139" s="5">
        <v>8</v>
      </c>
      <c r="M139" s="6">
        <f t="shared" si="19"/>
        <v>9</v>
      </c>
      <c r="N139" t="str">
        <f t="shared" si="20"/>
        <v>10</v>
      </c>
      <c r="O139" s="8">
        <f t="shared" si="21"/>
        <v>20</v>
      </c>
      <c r="P139" s="4">
        <f t="shared" si="22"/>
        <v>9</v>
      </c>
    </row>
    <row r="140" spans="1:16">
      <c r="A140" s="3">
        <v>42874</v>
      </c>
      <c r="B140" s="3" t="str">
        <f t="shared" si="16"/>
        <v>May</v>
      </c>
      <c r="C140" t="s">
        <v>12</v>
      </c>
      <c r="D140">
        <v>75.3</v>
      </c>
      <c r="E140">
        <v>0.61</v>
      </c>
      <c r="F140" t="str">
        <f t="shared" si="23"/>
        <v>Medium</v>
      </c>
      <c r="G140">
        <v>58</v>
      </c>
      <c r="H140" t="str">
        <f t="shared" si="17"/>
        <v>Medium</v>
      </c>
      <c r="I140" t="str">
        <f t="shared" si="18"/>
        <v>10</v>
      </c>
      <c r="J140" s="4">
        <v>0.3</v>
      </c>
      <c r="K140">
        <v>31</v>
      </c>
      <c r="L140" s="5">
        <v>8</v>
      </c>
      <c r="M140" s="6">
        <f t="shared" si="19"/>
        <v>9.2999999999999989</v>
      </c>
      <c r="N140" t="str">
        <f t="shared" si="20"/>
        <v>10</v>
      </c>
      <c r="O140" s="8">
        <f t="shared" si="21"/>
        <v>20</v>
      </c>
      <c r="P140" s="4">
        <f t="shared" si="22"/>
        <v>9.2999999999999989</v>
      </c>
    </row>
    <row r="141" spans="1:16">
      <c r="A141" s="3">
        <v>42875</v>
      </c>
      <c r="B141" s="3" t="str">
        <f t="shared" si="16"/>
        <v>May</v>
      </c>
      <c r="C141" t="s">
        <v>13</v>
      </c>
      <c r="D141">
        <v>64.400000000000006</v>
      </c>
      <c r="E141">
        <v>0.67</v>
      </c>
      <c r="F141" t="str">
        <f t="shared" si="23"/>
        <v>Medium</v>
      </c>
      <c r="G141">
        <v>59</v>
      </c>
      <c r="H141" t="str">
        <f t="shared" si="17"/>
        <v>Medium</v>
      </c>
      <c r="I141" t="str">
        <f t="shared" si="18"/>
        <v>10</v>
      </c>
      <c r="J141" s="4">
        <v>0.3</v>
      </c>
      <c r="K141">
        <v>28</v>
      </c>
      <c r="L141" s="5">
        <v>8</v>
      </c>
      <c r="M141" s="6">
        <f t="shared" si="19"/>
        <v>8.4</v>
      </c>
      <c r="N141" t="str">
        <f t="shared" si="20"/>
        <v>10</v>
      </c>
      <c r="O141" s="8">
        <f t="shared" si="21"/>
        <v>20</v>
      </c>
      <c r="P141" s="4">
        <f t="shared" si="22"/>
        <v>8.4</v>
      </c>
    </row>
    <row r="142" spans="1:16">
      <c r="A142" s="3">
        <v>42876</v>
      </c>
      <c r="B142" s="3" t="str">
        <f t="shared" si="16"/>
        <v>May</v>
      </c>
      <c r="C142" t="s">
        <v>7</v>
      </c>
      <c r="D142">
        <v>71.7</v>
      </c>
      <c r="E142">
        <v>0.69</v>
      </c>
      <c r="F142" t="str">
        <f t="shared" si="23"/>
        <v>Medium</v>
      </c>
      <c r="G142">
        <v>47</v>
      </c>
      <c r="H142" t="str">
        <f t="shared" si="17"/>
        <v>Medium</v>
      </c>
      <c r="I142" t="str">
        <f t="shared" si="18"/>
        <v>10</v>
      </c>
      <c r="J142" s="4">
        <v>0.3</v>
      </c>
      <c r="K142">
        <v>29</v>
      </c>
      <c r="L142" s="5">
        <v>8</v>
      </c>
      <c r="M142" s="6">
        <f t="shared" si="19"/>
        <v>8.6999999999999993</v>
      </c>
      <c r="N142" t="str">
        <f t="shared" si="20"/>
        <v>10</v>
      </c>
      <c r="O142" s="8">
        <f t="shared" si="21"/>
        <v>20</v>
      </c>
      <c r="P142" s="4">
        <f t="shared" si="22"/>
        <v>8.6999999999999993</v>
      </c>
    </row>
    <row r="143" spans="1:16">
      <c r="A143" s="3">
        <v>42877</v>
      </c>
      <c r="B143" s="3" t="str">
        <f t="shared" si="16"/>
        <v>May</v>
      </c>
      <c r="C143" t="s">
        <v>8</v>
      </c>
      <c r="D143">
        <v>71</v>
      </c>
      <c r="E143">
        <v>0.67</v>
      </c>
      <c r="F143" t="str">
        <f t="shared" si="23"/>
        <v>Medium</v>
      </c>
      <c r="G143">
        <v>34</v>
      </c>
      <c r="H143" t="str">
        <f t="shared" si="17"/>
        <v>Low</v>
      </c>
      <c r="I143" t="str">
        <f t="shared" si="18"/>
        <v>5</v>
      </c>
      <c r="J143" s="4">
        <v>0.3</v>
      </c>
      <c r="K143">
        <v>30</v>
      </c>
      <c r="L143" s="5">
        <v>8</v>
      </c>
      <c r="M143" s="6">
        <f t="shared" si="19"/>
        <v>9</v>
      </c>
      <c r="N143" t="str">
        <f t="shared" si="20"/>
        <v>10</v>
      </c>
      <c r="O143" s="8">
        <f t="shared" si="21"/>
        <v>15</v>
      </c>
      <c r="P143" s="4">
        <f t="shared" si="22"/>
        <v>9</v>
      </c>
    </row>
    <row r="144" spans="1:16">
      <c r="A144" s="3">
        <v>42878</v>
      </c>
      <c r="B144" s="3" t="str">
        <f t="shared" si="16"/>
        <v>May</v>
      </c>
      <c r="C144" t="s">
        <v>9</v>
      </c>
      <c r="D144">
        <v>76.3</v>
      </c>
      <c r="E144">
        <v>0.63</v>
      </c>
      <c r="F144" t="str">
        <f t="shared" si="23"/>
        <v>Medium</v>
      </c>
      <c r="G144">
        <v>45</v>
      </c>
      <c r="H144" t="str">
        <f t="shared" si="17"/>
        <v>Medium</v>
      </c>
      <c r="I144" t="str">
        <f t="shared" si="18"/>
        <v>10</v>
      </c>
      <c r="J144" s="4">
        <v>0.3</v>
      </c>
      <c r="K144">
        <v>31</v>
      </c>
      <c r="L144" s="5">
        <v>8</v>
      </c>
      <c r="M144" s="6">
        <f t="shared" si="19"/>
        <v>9.2999999999999989</v>
      </c>
      <c r="N144" t="str">
        <f t="shared" si="20"/>
        <v>10</v>
      </c>
      <c r="O144" s="8">
        <f t="shared" si="21"/>
        <v>20</v>
      </c>
      <c r="P144" s="4">
        <f t="shared" si="22"/>
        <v>9.2999999999999989</v>
      </c>
    </row>
    <row r="145" spans="1:16">
      <c r="A145" s="3">
        <v>42879</v>
      </c>
      <c r="B145" s="3" t="str">
        <f t="shared" si="16"/>
        <v>May</v>
      </c>
      <c r="C145" t="s">
        <v>10</v>
      </c>
      <c r="D145">
        <v>69.400000000000006</v>
      </c>
      <c r="E145">
        <v>0.69</v>
      </c>
      <c r="F145" t="str">
        <f t="shared" si="23"/>
        <v>Medium</v>
      </c>
      <c r="G145">
        <v>34</v>
      </c>
      <c r="H145" t="str">
        <f t="shared" si="17"/>
        <v>Low</v>
      </c>
      <c r="I145" t="str">
        <f t="shared" si="18"/>
        <v>5</v>
      </c>
      <c r="J145" s="4">
        <v>0.3</v>
      </c>
      <c r="K145">
        <v>28</v>
      </c>
      <c r="L145" s="5">
        <v>8</v>
      </c>
      <c r="M145" s="6">
        <f t="shared" si="19"/>
        <v>8.4</v>
      </c>
      <c r="N145" t="str">
        <f t="shared" si="20"/>
        <v>10</v>
      </c>
      <c r="O145" s="8">
        <f t="shared" si="21"/>
        <v>15</v>
      </c>
      <c r="P145" s="4">
        <f t="shared" si="22"/>
        <v>8.4</v>
      </c>
    </row>
    <row r="146" spans="1:16">
      <c r="A146" s="3">
        <v>42880</v>
      </c>
      <c r="B146" s="3" t="str">
        <f t="shared" si="16"/>
        <v>May</v>
      </c>
      <c r="C146" t="s">
        <v>11</v>
      </c>
      <c r="D146">
        <v>71.7</v>
      </c>
      <c r="E146">
        <v>0.69</v>
      </c>
      <c r="F146" t="str">
        <f t="shared" si="23"/>
        <v>Medium</v>
      </c>
      <c r="G146">
        <v>53</v>
      </c>
      <c r="H146" t="str">
        <f t="shared" si="17"/>
        <v>Medium</v>
      </c>
      <c r="I146" t="str">
        <f t="shared" si="18"/>
        <v>10</v>
      </c>
      <c r="J146" s="4">
        <v>0.3</v>
      </c>
      <c r="K146">
        <v>29</v>
      </c>
      <c r="L146" s="5">
        <v>8</v>
      </c>
      <c r="M146" s="6">
        <f t="shared" si="19"/>
        <v>8.6999999999999993</v>
      </c>
      <c r="N146" t="str">
        <f t="shared" si="20"/>
        <v>10</v>
      </c>
      <c r="O146" s="8">
        <f t="shared" si="21"/>
        <v>20</v>
      </c>
      <c r="P146" s="4">
        <f t="shared" si="22"/>
        <v>8.6999999999999993</v>
      </c>
    </row>
    <row r="147" spans="1:16">
      <c r="A147" s="3">
        <v>42881</v>
      </c>
      <c r="B147" s="3" t="str">
        <f t="shared" si="16"/>
        <v>May</v>
      </c>
      <c r="C147" t="s">
        <v>12</v>
      </c>
      <c r="D147">
        <v>72</v>
      </c>
      <c r="E147">
        <v>0.67</v>
      </c>
      <c r="F147" t="str">
        <f t="shared" si="23"/>
        <v>Medium</v>
      </c>
      <c r="G147">
        <v>63</v>
      </c>
      <c r="H147" t="str">
        <f t="shared" si="17"/>
        <v>High</v>
      </c>
      <c r="I147" t="str">
        <f t="shared" si="18"/>
        <v>15</v>
      </c>
      <c r="J147" s="4">
        <v>0.3</v>
      </c>
      <c r="K147">
        <v>30</v>
      </c>
      <c r="L147" s="5">
        <v>8</v>
      </c>
      <c r="M147" s="6">
        <f t="shared" si="19"/>
        <v>9</v>
      </c>
      <c r="N147" t="str">
        <f t="shared" si="20"/>
        <v>10</v>
      </c>
      <c r="O147" s="8">
        <f t="shared" si="21"/>
        <v>25</v>
      </c>
      <c r="P147" s="4">
        <f t="shared" si="22"/>
        <v>9</v>
      </c>
    </row>
    <row r="148" spans="1:16">
      <c r="A148" s="3">
        <v>42882</v>
      </c>
      <c r="B148" s="3" t="str">
        <f t="shared" si="16"/>
        <v>May</v>
      </c>
      <c r="C148" t="s">
        <v>13</v>
      </c>
      <c r="D148">
        <v>77.3</v>
      </c>
      <c r="E148">
        <v>0.63</v>
      </c>
      <c r="F148" t="str">
        <f t="shared" si="23"/>
        <v>Medium</v>
      </c>
      <c r="G148">
        <v>56</v>
      </c>
      <c r="H148" t="str">
        <f t="shared" si="17"/>
        <v>Medium</v>
      </c>
      <c r="I148" t="str">
        <f t="shared" si="18"/>
        <v>10</v>
      </c>
      <c r="J148" s="4">
        <v>0.3</v>
      </c>
      <c r="K148">
        <v>31</v>
      </c>
      <c r="L148" s="5">
        <v>8</v>
      </c>
      <c r="M148" s="6">
        <f t="shared" si="19"/>
        <v>9.2999999999999989</v>
      </c>
      <c r="N148" t="str">
        <f t="shared" si="20"/>
        <v>10</v>
      </c>
      <c r="O148" s="8">
        <f t="shared" si="21"/>
        <v>20</v>
      </c>
      <c r="P148" s="4">
        <f t="shared" si="22"/>
        <v>9.2999999999999989</v>
      </c>
    </row>
    <row r="149" spans="1:16">
      <c r="A149" s="3">
        <v>42883</v>
      </c>
      <c r="B149" s="3" t="str">
        <f t="shared" si="16"/>
        <v>May</v>
      </c>
      <c r="C149" t="s">
        <v>7</v>
      </c>
      <c r="D149">
        <v>71.7</v>
      </c>
      <c r="E149">
        <v>0.65</v>
      </c>
      <c r="F149" t="str">
        <f t="shared" si="23"/>
        <v>Medium</v>
      </c>
      <c r="G149">
        <v>45</v>
      </c>
      <c r="H149" t="str">
        <f t="shared" si="17"/>
        <v>Medium</v>
      </c>
      <c r="I149" t="str">
        <f t="shared" si="18"/>
        <v>10</v>
      </c>
      <c r="J149" s="4">
        <v>0.3</v>
      </c>
      <c r="K149">
        <v>29</v>
      </c>
      <c r="L149" s="5">
        <v>8</v>
      </c>
      <c r="M149" s="6">
        <f t="shared" si="19"/>
        <v>8.6999999999999993</v>
      </c>
      <c r="N149" t="str">
        <f t="shared" si="20"/>
        <v>10</v>
      </c>
      <c r="O149" s="8">
        <f t="shared" si="21"/>
        <v>20</v>
      </c>
      <c r="P149" s="4">
        <f t="shared" si="22"/>
        <v>8.6999999999999993</v>
      </c>
    </row>
    <row r="150" spans="1:16">
      <c r="A150" s="3">
        <v>42884</v>
      </c>
      <c r="B150" s="3" t="str">
        <f t="shared" si="16"/>
        <v>May</v>
      </c>
      <c r="C150" t="s">
        <v>8</v>
      </c>
      <c r="D150">
        <v>66.7</v>
      </c>
      <c r="E150">
        <v>0.65</v>
      </c>
      <c r="F150" t="str">
        <f t="shared" si="23"/>
        <v>Medium</v>
      </c>
      <c r="G150">
        <v>32</v>
      </c>
      <c r="H150" t="str">
        <f t="shared" si="17"/>
        <v>Low</v>
      </c>
      <c r="I150" t="str">
        <f t="shared" si="18"/>
        <v>5</v>
      </c>
      <c r="J150" s="4">
        <v>0.3</v>
      </c>
      <c r="K150">
        <v>29</v>
      </c>
      <c r="L150" s="5">
        <v>8</v>
      </c>
      <c r="M150" s="6">
        <f t="shared" si="19"/>
        <v>8.6999999999999993</v>
      </c>
      <c r="N150" t="str">
        <f t="shared" si="20"/>
        <v>10</v>
      </c>
      <c r="O150" s="8">
        <f t="shared" si="21"/>
        <v>15</v>
      </c>
      <c r="P150" s="4">
        <f t="shared" si="22"/>
        <v>8.6999999999999993</v>
      </c>
    </row>
    <row r="151" spans="1:16">
      <c r="A151" s="3">
        <v>42885</v>
      </c>
      <c r="B151" s="3" t="str">
        <f t="shared" si="16"/>
        <v>May</v>
      </c>
      <c r="C151" t="s">
        <v>9</v>
      </c>
      <c r="D151">
        <v>75</v>
      </c>
      <c r="E151">
        <v>0.67</v>
      </c>
      <c r="F151" t="str">
        <f t="shared" si="23"/>
        <v>Medium</v>
      </c>
      <c r="G151">
        <v>43</v>
      </c>
      <c r="H151" t="str">
        <f t="shared" si="17"/>
        <v>Medium</v>
      </c>
      <c r="I151" t="str">
        <f t="shared" si="18"/>
        <v>10</v>
      </c>
      <c r="J151" s="4">
        <v>0.3</v>
      </c>
      <c r="K151">
        <v>30</v>
      </c>
      <c r="L151" s="5">
        <v>8</v>
      </c>
      <c r="M151" s="6">
        <f t="shared" si="19"/>
        <v>9</v>
      </c>
      <c r="N151" t="str">
        <f t="shared" si="20"/>
        <v>10</v>
      </c>
      <c r="O151" s="8">
        <f t="shared" si="21"/>
        <v>20</v>
      </c>
      <c r="P151" s="4">
        <f t="shared" si="22"/>
        <v>9</v>
      </c>
    </row>
    <row r="152" spans="1:16">
      <c r="A152" s="3">
        <v>42886</v>
      </c>
      <c r="B152" s="3" t="str">
        <f t="shared" si="16"/>
        <v>May</v>
      </c>
      <c r="C152" t="s">
        <v>10</v>
      </c>
      <c r="D152">
        <v>77.3</v>
      </c>
      <c r="E152">
        <v>0.65</v>
      </c>
      <c r="F152" t="str">
        <f t="shared" si="23"/>
        <v>Medium</v>
      </c>
      <c r="G152">
        <v>56</v>
      </c>
      <c r="H152" t="str">
        <f t="shared" si="17"/>
        <v>Medium</v>
      </c>
      <c r="I152" t="str">
        <f t="shared" si="18"/>
        <v>10</v>
      </c>
      <c r="J152" s="4">
        <v>0.3</v>
      </c>
      <c r="K152">
        <v>31</v>
      </c>
      <c r="L152" s="5">
        <v>8</v>
      </c>
      <c r="M152" s="6">
        <f t="shared" si="19"/>
        <v>9.2999999999999989</v>
      </c>
      <c r="N152" t="str">
        <f t="shared" si="20"/>
        <v>10</v>
      </c>
      <c r="O152" s="8">
        <f t="shared" si="21"/>
        <v>20</v>
      </c>
      <c r="P152" s="4">
        <f t="shared" si="22"/>
        <v>9.2999999999999989</v>
      </c>
    </row>
    <row r="153" spans="1:16">
      <c r="A153" s="3">
        <v>42887</v>
      </c>
      <c r="B153" s="3" t="str">
        <f t="shared" si="16"/>
        <v>June</v>
      </c>
      <c r="C153" t="s">
        <v>11</v>
      </c>
      <c r="D153">
        <v>71.3</v>
      </c>
      <c r="E153">
        <v>0.65</v>
      </c>
      <c r="F153" t="str">
        <f t="shared" si="23"/>
        <v>Medium</v>
      </c>
      <c r="G153">
        <v>42</v>
      </c>
      <c r="H153" t="str">
        <f t="shared" si="17"/>
        <v>Medium</v>
      </c>
      <c r="I153" t="str">
        <f t="shared" si="18"/>
        <v>10</v>
      </c>
      <c r="J153" s="4">
        <v>0.3</v>
      </c>
      <c r="K153">
        <v>31</v>
      </c>
      <c r="L153" s="5">
        <v>8</v>
      </c>
      <c r="M153" s="6">
        <f t="shared" si="19"/>
        <v>9.2999999999999989</v>
      </c>
      <c r="N153" t="str">
        <f t="shared" si="20"/>
        <v>10</v>
      </c>
      <c r="O153" s="8">
        <f t="shared" si="21"/>
        <v>20</v>
      </c>
      <c r="P153" s="4">
        <f t="shared" si="22"/>
        <v>9.2999999999999989</v>
      </c>
    </row>
    <row r="154" spans="1:16">
      <c r="A154" s="3">
        <v>42888</v>
      </c>
      <c r="B154" s="3" t="str">
        <f t="shared" si="16"/>
        <v>June</v>
      </c>
      <c r="C154" t="s">
        <v>12</v>
      </c>
      <c r="D154">
        <v>79.900000000000006</v>
      </c>
      <c r="E154">
        <v>0.59</v>
      </c>
      <c r="F154" t="str">
        <f t="shared" si="23"/>
        <v>Medium</v>
      </c>
      <c r="G154">
        <v>48</v>
      </c>
      <c r="H154" t="str">
        <f t="shared" si="17"/>
        <v>Medium</v>
      </c>
      <c r="I154" t="str">
        <f t="shared" si="18"/>
        <v>10</v>
      </c>
      <c r="J154" s="4">
        <v>0.3</v>
      </c>
      <c r="K154">
        <v>33</v>
      </c>
      <c r="L154" s="5">
        <v>8</v>
      </c>
      <c r="M154" s="6">
        <f t="shared" si="19"/>
        <v>9.9</v>
      </c>
      <c r="N154" t="str">
        <f t="shared" si="20"/>
        <v>10</v>
      </c>
      <c r="O154" s="8">
        <f t="shared" si="21"/>
        <v>20</v>
      </c>
      <c r="P154" s="4">
        <f t="shared" si="22"/>
        <v>9.9</v>
      </c>
    </row>
    <row r="155" spans="1:16">
      <c r="A155" s="3">
        <v>42889</v>
      </c>
      <c r="B155" s="3" t="str">
        <f t="shared" si="16"/>
        <v>June</v>
      </c>
      <c r="C155" t="s">
        <v>13</v>
      </c>
      <c r="D155">
        <v>81.5</v>
      </c>
      <c r="E155">
        <v>0.56000000000000005</v>
      </c>
      <c r="F155" t="str">
        <f t="shared" si="23"/>
        <v>Medium</v>
      </c>
      <c r="G155">
        <v>59</v>
      </c>
      <c r="H155" t="str">
        <f t="shared" si="17"/>
        <v>Medium</v>
      </c>
      <c r="I155" t="str">
        <f t="shared" si="18"/>
        <v>10</v>
      </c>
      <c r="J155" s="4">
        <v>0.3</v>
      </c>
      <c r="K155">
        <v>35</v>
      </c>
      <c r="L155" s="5">
        <v>8</v>
      </c>
      <c r="M155" s="6">
        <f t="shared" si="19"/>
        <v>10.5</v>
      </c>
      <c r="N155" t="str">
        <f t="shared" si="20"/>
        <v>10</v>
      </c>
      <c r="O155" s="8">
        <f t="shared" si="21"/>
        <v>20</v>
      </c>
      <c r="P155" s="4">
        <f t="shared" si="22"/>
        <v>10.5</v>
      </c>
    </row>
    <row r="156" spans="1:16">
      <c r="A156" s="3">
        <v>42890</v>
      </c>
      <c r="B156" s="3" t="str">
        <f t="shared" si="16"/>
        <v>June</v>
      </c>
      <c r="C156" t="s">
        <v>7</v>
      </c>
      <c r="D156">
        <v>90.4</v>
      </c>
      <c r="E156">
        <v>0.51</v>
      </c>
      <c r="F156" t="str">
        <f t="shared" si="23"/>
        <v>Medium</v>
      </c>
      <c r="G156">
        <v>43</v>
      </c>
      <c r="H156" t="str">
        <f t="shared" si="17"/>
        <v>Medium</v>
      </c>
      <c r="I156" t="str">
        <f t="shared" si="18"/>
        <v>10</v>
      </c>
      <c r="J156" s="4">
        <v>0.3</v>
      </c>
      <c r="K156">
        <v>38</v>
      </c>
      <c r="L156" s="5">
        <v>8</v>
      </c>
      <c r="M156" s="6">
        <f t="shared" si="19"/>
        <v>11.4</v>
      </c>
      <c r="N156" t="str">
        <f t="shared" si="20"/>
        <v>10</v>
      </c>
      <c r="O156" s="8">
        <f t="shared" si="21"/>
        <v>20</v>
      </c>
      <c r="P156" s="4">
        <f t="shared" si="22"/>
        <v>11.4</v>
      </c>
    </row>
    <row r="157" spans="1:16">
      <c r="A157" s="3">
        <v>42891</v>
      </c>
      <c r="B157" s="3" t="str">
        <f t="shared" si="16"/>
        <v>June</v>
      </c>
      <c r="C157" t="s">
        <v>8</v>
      </c>
      <c r="D157">
        <v>78.599999999999994</v>
      </c>
      <c r="E157">
        <v>0.59</v>
      </c>
      <c r="F157" t="str">
        <f t="shared" si="23"/>
        <v>Medium</v>
      </c>
      <c r="G157">
        <v>36</v>
      </c>
      <c r="H157" t="str">
        <f t="shared" si="17"/>
        <v>Medium</v>
      </c>
      <c r="I157" t="str">
        <f t="shared" si="18"/>
        <v>10</v>
      </c>
      <c r="J157" s="4">
        <v>0.3</v>
      </c>
      <c r="K157">
        <v>32</v>
      </c>
      <c r="L157" s="5">
        <v>8</v>
      </c>
      <c r="M157" s="6">
        <f t="shared" si="19"/>
        <v>9.6</v>
      </c>
      <c r="N157" t="str">
        <f t="shared" si="20"/>
        <v>10</v>
      </c>
      <c r="O157" s="8">
        <f t="shared" si="21"/>
        <v>20</v>
      </c>
      <c r="P157" s="4">
        <f t="shared" si="22"/>
        <v>9.6</v>
      </c>
    </row>
    <row r="158" spans="1:16">
      <c r="A158" s="3">
        <v>42892</v>
      </c>
      <c r="B158" s="3" t="str">
        <f t="shared" si="16"/>
        <v>June</v>
      </c>
      <c r="C158" t="s">
        <v>9</v>
      </c>
      <c r="D158">
        <v>84.2</v>
      </c>
      <c r="E158">
        <v>0.56000000000000005</v>
      </c>
      <c r="F158" t="str">
        <f t="shared" si="23"/>
        <v>Medium</v>
      </c>
      <c r="G158">
        <v>44</v>
      </c>
      <c r="H158" t="str">
        <f t="shared" si="17"/>
        <v>Medium</v>
      </c>
      <c r="I158" t="str">
        <f t="shared" si="18"/>
        <v>10</v>
      </c>
      <c r="J158" s="4">
        <v>0.3</v>
      </c>
      <c r="K158">
        <v>34</v>
      </c>
      <c r="L158" s="5">
        <v>8</v>
      </c>
      <c r="M158" s="6">
        <f t="shared" si="19"/>
        <v>10.199999999999999</v>
      </c>
      <c r="N158" t="str">
        <f t="shared" si="20"/>
        <v>10</v>
      </c>
      <c r="O158" s="8">
        <f t="shared" si="21"/>
        <v>20</v>
      </c>
      <c r="P158" s="4">
        <f t="shared" si="22"/>
        <v>10.199999999999999</v>
      </c>
    </row>
    <row r="159" spans="1:16">
      <c r="A159" s="3">
        <v>42893</v>
      </c>
      <c r="B159" s="3" t="str">
        <f t="shared" si="16"/>
        <v>June</v>
      </c>
      <c r="C159" t="s">
        <v>10</v>
      </c>
      <c r="D159">
        <v>86.8</v>
      </c>
      <c r="E159">
        <v>0.56000000000000005</v>
      </c>
      <c r="F159" t="str">
        <f t="shared" si="23"/>
        <v>Medium</v>
      </c>
      <c r="G159">
        <v>58</v>
      </c>
      <c r="H159" t="str">
        <f t="shared" si="17"/>
        <v>Medium</v>
      </c>
      <c r="I159" t="str">
        <f t="shared" si="18"/>
        <v>10</v>
      </c>
      <c r="J159" s="4">
        <v>0.3</v>
      </c>
      <c r="K159">
        <v>36</v>
      </c>
      <c r="L159" s="5">
        <v>8</v>
      </c>
      <c r="M159" s="6">
        <f t="shared" si="19"/>
        <v>10.799999999999999</v>
      </c>
      <c r="N159" t="str">
        <f t="shared" si="20"/>
        <v>10</v>
      </c>
      <c r="O159" s="8">
        <f t="shared" si="21"/>
        <v>20</v>
      </c>
      <c r="P159" s="4">
        <f t="shared" si="22"/>
        <v>10.799999999999999</v>
      </c>
    </row>
    <row r="160" spans="1:16">
      <c r="A160" s="3">
        <v>42894</v>
      </c>
      <c r="B160" s="3" t="str">
        <f t="shared" si="16"/>
        <v>June</v>
      </c>
      <c r="C160" t="s">
        <v>11</v>
      </c>
      <c r="D160">
        <v>90.7</v>
      </c>
      <c r="E160">
        <v>0.5</v>
      </c>
      <c r="F160" t="str">
        <f t="shared" si="23"/>
        <v>Medium</v>
      </c>
      <c r="G160">
        <v>46</v>
      </c>
      <c r="H160" t="str">
        <f t="shared" si="17"/>
        <v>Medium</v>
      </c>
      <c r="I160" t="str">
        <f t="shared" si="18"/>
        <v>10</v>
      </c>
      <c r="J160" s="4">
        <v>0.3</v>
      </c>
      <c r="K160">
        <v>39</v>
      </c>
      <c r="L160" s="5">
        <v>8</v>
      </c>
      <c r="M160" s="6">
        <f t="shared" si="19"/>
        <v>11.7</v>
      </c>
      <c r="N160" t="str">
        <f t="shared" si="20"/>
        <v>10</v>
      </c>
      <c r="O160" s="8">
        <f t="shared" si="21"/>
        <v>20</v>
      </c>
      <c r="P160" s="4">
        <f t="shared" si="22"/>
        <v>11.7</v>
      </c>
    </row>
    <row r="161" spans="1:16">
      <c r="A161" s="3">
        <v>42895</v>
      </c>
      <c r="B161" s="3" t="str">
        <f t="shared" si="16"/>
        <v>June</v>
      </c>
      <c r="C161" t="s">
        <v>12</v>
      </c>
      <c r="D161">
        <v>77.599999999999994</v>
      </c>
      <c r="E161">
        <v>0.61</v>
      </c>
      <c r="F161" t="str">
        <f t="shared" si="23"/>
        <v>Medium</v>
      </c>
      <c r="G161">
        <v>44</v>
      </c>
      <c r="H161" t="str">
        <f t="shared" si="17"/>
        <v>Medium</v>
      </c>
      <c r="I161" t="str">
        <f t="shared" si="18"/>
        <v>10</v>
      </c>
      <c r="J161" s="4">
        <v>0.3</v>
      </c>
      <c r="K161">
        <v>32</v>
      </c>
      <c r="L161" s="5">
        <v>8</v>
      </c>
      <c r="M161" s="6">
        <f t="shared" si="19"/>
        <v>9.6</v>
      </c>
      <c r="N161" t="str">
        <f t="shared" si="20"/>
        <v>10</v>
      </c>
      <c r="O161" s="8">
        <f t="shared" si="21"/>
        <v>20</v>
      </c>
      <c r="P161" s="4">
        <f t="shared" si="22"/>
        <v>9.6</v>
      </c>
    </row>
    <row r="162" spans="1:16">
      <c r="A162" s="3">
        <v>42896</v>
      </c>
      <c r="B162" s="3" t="str">
        <f t="shared" si="16"/>
        <v>June</v>
      </c>
      <c r="C162" t="s">
        <v>13</v>
      </c>
      <c r="D162">
        <v>79.5</v>
      </c>
      <c r="E162">
        <v>0.54</v>
      </c>
      <c r="F162" t="str">
        <f t="shared" si="23"/>
        <v>Medium</v>
      </c>
      <c r="G162">
        <v>54</v>
      </c>
      <c r="H162" t="str">
        <f t="shared" si="17"/>
        <v>Medium</v>
      </c>
      <c r="I162" t="str">
        <f t="shared" si="18"/>
        <v>10</v>
      </c>
      <c r="J162" s="4">
        <v>0.3</v>
      </c>
      <c r="K162">
        <v>35</v>
      </c>
      <c r="L162" s="5">
        <v>8</v>
      </c>
      <c r="M162" s="6">
        <f t="shared" si="19"/>
        <v>10.5</v>
      </c>
      <c r="N162" t="str">
        <f t="shared" si="20"/>
        <v>10</v>
      </c>
      <c r="O162" s="8">
        <f t="shared" si="21"/>
        <v>20</v>
      </c>
      <c r="P162" s="4">
        <f t="shared" si="22"/>
        <v>10.5</v>
      </c>
    </row>
    <row r="163" spans="1:16">
      <c r="A163" s="3">
        <v>42897</v>
      </c>
      <c r="B163" s="3" t="str">
        <f t="shared" si="16"/>
        <v>June</v>
      </c>
      <c r="C163" t="s">
        <v>7</v>
      </c>
      <c r="D163">
        <v>84.8</v>
      </c>
      <c r="E163">
        <v>0.53</v>
      </c>
      <c r="F163" t="str">
        <f t="shared" si="23"/>
        <v>Medium</v>
      </c>
      <c r="G163">
        <v>42</v>
      </c>
      <c r="H163" t="str">
        <f t="shared" si="17"/>
        <v>Medium</v>
      </c>
      <c r="I163" t="str">
        <f t="shared" si="18"/>
        <v>10</v>
      </c>
      <c r="J163" s="4">
        <v>0.3</v>
      </c>
      <c r="K163">
        <v>36</v>
      </c>
      <c r="L163" s="5">
        <v>8</v>
      </c>
      <c r="M163" s="6">
        <f t="shared" si="19"/>
        <v>10.799999999999999</v>
      </c>
      <c r="N163" t="str">
        <f t="shared" si="20"/>
        <v>10</v>
      </c>
      <c r="O163" s="8">
        <f t="shared" si="21"/>
        <v>20</v>
      </c>
      <c r="P163" s="4">
        <f t="shared" si="22"/>
        <v>10.799999999999999</v>
      </c>
    </row>
    <row r="164" spans="1:16">
      <c r="A164" s="3">
        <v>42898</v>
      </c>
      <c r="B164" s="3" t="str">
        <f t="shared" si="16"/>
        <v>June</v>
      </c>
      <c r="C164" t="s">
        <v>8</v>
      </c>
      <c r="D164">
        <v>93</v>
      </c>
      <c r="E164">
        <v>0.5</v>
      </c>
      <c r="F164" t="str">
        <f t="shared" si="23"/>
        <v>Medium</v>
      </c>
      <c r="G164">
        <v>67</v>
      </c>
      <c r="H164" t="str">
        <f t="shared" si="17"/>
        <v>High</v>
      </c>
      <c r="I164" t="str">
        <f t="shared" si="18"/>
        <v>15</v>
      </c>
      <c r="J164" s="4">
        <v>0.3</v>
      </c>
      <c r="K164">
        <v>40</v>
      </c>
      <c r="L164" s="5">
        <v>8</v>
      </c>
      <c r="M164" s="6">
        <f t="shared" si="19"/>
        <v>12</v>
      </c>
      <c r="N164" t="str">
        <f t="shared" si="20"/>
        <v>10</v>
      </c>
      <c r="O164" s="8">
        <f t="shared" si="21"/>
        <v>25</v>
      </c>
      <c r="P164" s="4">
        <f t="shared" si="22"/>
        <v>12</v>
      </c>
    </row>
    <row r="165" spans="1:16">
      <c r="A165" s="3">
        <v>42899</v>
      </c>
      <c r="B165" s="3" t="str">
        <f t="shared" si="16"/>
        <v>June</v>
      </c>
      <c r="C165" t="s">
        <v>9</v>
      </c>
      <c r="D165">
        <v>75.599999999999994</v>
      </c>
      <c r="E165">
        <v>0.59</v>
      </c>
      <c r="F165" t="str">
        <f t="shared" si="23"/>
        <v>Medium</v>
      </c>
      <c r="G165">
        <v>65</v>
      </c>
      <c r="H165" t="str">
        <f t="shared" si="17"/>
        <v>High</v>
      </c>
      <c r="I165" t="str">
        <f t="shared" si="18"/>
        <v>15</v>
      </c>
      <c r="J165" s="4">
        <v>0.3</v>
      </c>
      <c r="K165">
        <v>32</v>
      </c>
      <c r="L165" s="5">
        <v>8</v>
      </c>
      <c r="M165" s="6">
        <f t="shared" si="19"/>
        <v>9.6</v>
      </c>
      <c r="N165" t="str">
        <f t="shared" si="20"/>
        <v>10</v>
      </c>
      <c r="O165" s="8">
        <f t="shared" si="21"/>
        <v>25</v>
      </c>
      <c r="P165" s="4">
        <f t="shared" si="22"/>
        <v>9.6</v>
      </c>
    </row>
    <row r="166" spans="1:16">
      <c r="A166" s="3">
        <v>42900</v>
      </c>
      <c r="B166" s="3" t="str">
        <f t="shared" si="16"/>
        <v>June</v>
      </c>
      <c r="C166" t="s">
        <v>10</v>
      </c>
      <c r="D166">
        <v>80.5</v>
      </c>
      <c r="E166">
        <v>0.56999999999999995</v>
      </c>
      <c r="F166" t="str">
        <f t="shared" si="23"/>
        <v>Medium</v>
      </c>
      <c r="G166">
        <v>48</v>
      </c>
      <c r="H166" t="str">
        <f t="shared" si="17"/>
        <v>Medium</v>
      </c>
      <c r="I166" t="str">
        <f t="shared" si="18"/>
        <v>10</v>
      </c>
      <c r="J166" s="4">
        <v>0.3</v>
      </c>
      <c r="K166">
        <v>35</v>
      </c>
      <c r="L166" s="5">
        <v>8</v>
      </c>
      <c r="M166" s="6">
        <f t="shared" si="19"/>
        <v>10.5</v>
      </c>
      <c r="N166" t="str">
        <f t="shared" si="20"/>
        <v>10</v>
      </c>
      <c r="O166" s="8">
        <f t="shared" si="21"/>
        <v>20</v>
      </c>
      <c r="P166" s="4">
        <f t="shared" si="22"/>
        <v>10.5</v>
      </c>
    </row>
    <row r="167" spans="1:16">
      <c r="A167" s="3">
        <v>42901</v>
      </c>
      <c r="B167" s="3" t="str">
        <f t="shared" si="16"/>
        <v>June</v>
      </c>
      <c r="C167" t="s">
        <v>11</v>
      </c>
      <c r="D167">
        <v>84.8</v>
      </c>
      <c r="E167">
        <v>0.56000000000000005</v>
      </c>
      <c r="F167" t="str">
        <f t="shared" si="23"/>
        <v>Medium</v>
      </c>
      <c r="G167">
        <v>50</v>
      </c>
      <c r="H167" t="str">
        <f t="shared" si="17"/>
        <v>Medium</v>
      </c>
      <c r="I167" t="str">
        <f t="shared" si="18"/>
        <v>10</v>
      </c>
      <c r="J167" s="4">
        <v>0.3</v>
      </c>
      <c r="K167">
        <v>36</v>
      </c>
      <c r="L167" s="5">
        <v>8</v>
      </c>
      <c r="M167" s="6">
        <f t="shared" si="19"/>
        <v>10.799999999999999</v>
      </c>
      <c r="N167" t="str">
        <f t="shared" si="20"/>
        <v>10</v>
      </c>
      <c r="O167" s="8">
        <f t="shared" si="21"/>
        <v>20</v>
      </c>
      <c r="P167" s="4">
        <f t="shared" si="22"/>
        <v>10.799999999999999</v>
      </c>
    </row>
    <row r="168" spans="1:16">
      <c r="A168" s="3">
        <v>42902</v>
      </c>
      <c r="B168" s="3" t="str">
        <f t="shared" si="16"/>
        <v>June</v>
      </c>
      <c r="C168" t="s">
        <v>12</v>
      </c>
      <c r="D168">
        <v>99.3</v>
      </c>
      <c r="E168">
        <v>0.47</v>
      </c>
      <c r="F168" t="str">
        <f t="shared" si="23"/>
        <v>Medium</v>
      </c>
      <c r="G168">
        <v>77</v>
      </c>
      <c r="H168" t="str">
        <f t="shared" si="17"/>
        <v>High</v>
      </c>
      <c r="I168" t="str">
        <f t="shared" si="18"/>
        <v>15</v>
      </c>
      <c r="J168" s="4">
        <v>0.3</v>
      </c>
      <c r="K168">
        <v>41</v>
      </c>
      <c r="L168" s="5">
        <v>8</v>
      </c>
      <c r="M168" s="6">
        <f t="shared" si="19"/>
        <v>12.299999999999999</v>
      </c>
      <c r="N168" t="str">
        <f t="shared" si="20"/>
        <v>10</v>
      </c>
      <c r="O168" s="8">
        <f t="shared" si="21"/>
        <v>25</v>
      </c>
      <c r="P168" s="4">
        <f t="shared" si="22"/>
        <v>12.299999999999999</v>
      </c>
    </row>
    <row r="169" spans="1:16">
      <c r="A169" s="3">
        <v>42903</v>
      </c>
      <c r="B169" s="3" t="str">
        <f t="shared" si="16"/>
        <v>June</v>
      </c>
      <c r="C169" t="s">
        <v>13</v>
      </c>
      <c r="D169">
        <v>76.3</v>
      </c>
      <c r="E169">
        <v>0.65</v>
      </c>
      <c r="F169" t="str">
        <f t="shared" si="23"/>
        <v>Medium</v>
      </c>
      <c r="G169">
        <v>47</v>
      </c>
      <c r="H169" t="str">
        <f t="shared" si="17"/>
        <v>Medium</v>
      </c>
      <c r="I169" t="str">
        <f t="shared" si="18"/>
        <v>10</v>
      </c>
      <c r="J169" s="4">
        <v>0.3</v>
      </c>
      <c r="K169">
        <v>31</v>
      </c>
      <c r="L169" s="5">
        <v>8</v>
      </c>
      <c r="M169" s="6">
        <f t="shared" si="19"/>
        <v>9.2999999999999989</v>
      </c>
      <c r="N169" t="str">
        <f t="shared" si="20"/>
        <v>10</v>
      </c>
      <c r="O169" s="8">
        <f t="shared" si="21"/>
        <v>20</v>
      </c>
      <c r="P169" s="4">
        <f t="shared" si="22"/>
        <v>9.2999999999999989</v>
      </c>
    </row>
    <row r="170" spans="1:16">
      <c r="A170" s="3">
        <v>42904</v>
      </c>
      <c r="B170" s="3" t="str">
        <f t="shared" si="16"/>
        <v>June</v>
      </c>
      <c r="C170" t="s">
        <v>7</v>
      </c>
      <c r="D170">
        <v>72.599999999999994</v>
      </c>
      <c r="E170">
        <v>0.59</v>
      </c>
      <c r="F170" t="str">
        <f t="shared" si="23"/>
        <v>Medium</v>
      </c>
      <c r="G170">
        <v>60</v>
      </c>
      <c r="H170" t="str">
        <f t="shared" si="17"/>
        <v>Medium</v>
      </c>
      <c r="I170" t="str">
        <f t="shared" si="18"/>
        <v>10</v>
      </c>
      <c r="J170" s="4">
        <v>0.3</v>
      </c>
      <c r="K170">
        <v>32</v>
      </c>
      <c r="L170" s="5">
        <v>8</v>
      </c>
      <c r="M170" s="6">
        <f t="shared" si="19"/>
        <v>9.6</v>
      </c>
      <c r="N170" t="str">
        <f t="shared" si="20"/>
        <v>10</v>
      </c>
      <c r="O170" s="8">
        <f t="shared" si="21"/>
        <v>20</v>
      </c>
      <c r="P170" s="4">
        <f t="shared" si="22"/>
        <v>9.6</v>
      </c>
    </row>
    <row r="171" spans="1:16">
      <c r="A171" s="3">
        <v>42905</v>
      </c>
      <c r="B171" s="3" t="str">
        <f t="shared" si="16"/>
        <v>June</v>
      </c>
      <c r="C171" t="s">
        <v>8</v>
      </c>
      <c r="D171">
        <v>86.5</v>
      </c>
      <c r="E171">
        <v>0.56000000000000005</v>
      </c>
      <c r="F171" t="str">
        <f t="shared" si="23"/>
        <v>Medium</v>
      </c>
      <c r="G171">
        <v>66</v>
      </c>
      <c r="H171" t="str">
        <f t="shared" si="17"/>
        <v>High</v>
      </c>
      <c r="I171" t="str">
        <f t="shared" si="18"/>
        <v>15</v>
      </c>
      <c r="J171" s="4">
        <v>0.3</v>
      </c>
      <c r="K171">
        <v>35</v>
      </c>
      <c r="L171" s="5">
        <v>8</v>
      </c>
      <c r="M171" s="6">
        <f t="shared" si="19"/>
        <v>10.5</v>
      </c>
      <c r="N171" t="str">
        <f t="shared" si="20"/>
        <v>10</v>
      </c>
      <c r="O171" s="8">
        <f t="shared" si="21"/>
        <v>25</v>
      </c>
      <c r="P171" s="4">
        <f t="shared" si="22"/>
        <v>10.5</v>
      </c>
    </row>
    <row r="172" spans="1:16">
      <c r="A172" s="3">
        <v>42906</v>
      </c>
      <c r="B172" s="3" t="str">
        <f t="shared" si="16"/>
        <v>June</v>
      </c>
      <c r="C172" t="s">
        <v>9</v>
      </c>
      <c r="D172">
        <v>85.1</v>
      </c>
      <c r="E172">
        <v>0.54</v>
      </c>
      <c r="F172" t="str">
        <f t="shared" si="23"/>
        <v>Medium</v>
      </c>
      <c r="G172">
        <v>70</v>
      </c>
      <c r="H172" t="str">
        <f t="shared" si="17"/>
        <v>High</v>
      </c>
      <c r="I172" t="str">
        <f t="shared" si="18"/>
        <v>15</v>
      </c>
      <c r="J172" s="4">
        <v>0.3</v>
      </c>
      <c r="K172">
        <v>37</v>
      </c>
      <c r="L172" s="5">
        <v>8</v>
      </c>
      <c r="M172" s="6">
        <f t="shared" si="19"/>
        <v>11.1</v>
      </c>
      <c r="N172" t="str">
        <f t="shared" si="20"/>
        <v>10</v>
      </c>
      <c r="O172" s="8">
        <f t="shared" si="21"/>
        <v>25</v>
      </c>
      <c r="P172" s="4">
        <f t="shared" si="22"/>
        <v>11.1</v>
      </c>
    </row>
    <row r="173" spans="1:16">
      <c r="A173" s="3">
        <v>42907</v>
      </c>
      <c r="B173" s="3" t="str">
        <f t="shared" si="16"/>
        <v>June</v>
      </c>
      <c r="C173" t="s">
        <v>10</v>
      </c>
      <c r="D173">
        <v>94.3</v>
      </c>
      <c r="E173">
        <v>0.47</v>
      </c>
      <c r="F173" t="str">
        <f t="shared" si="23"/>
        <v>Medium</v>
      </c>
      <c r="G173">
        <v>76</v>
      </c>
      <c r="H173" t="str">
        <f t="shared" si="17"/>
        <v>High</v>
      </c>
      <c r="I173" t="str">
        <f t="shared" si="18"/>
        <v>15</v>
      </c>
      <c r="J173" s="4">
        <v>0.3</v>
      </c>
      <c r="K173">
        <v>41</v>
      </c>
      <c r="L173" s="5">
        <v>8</v>
      </c>
      <c r="M173" s="6">
        <f t="shared" si="19"/>
        <v>12.299999999999999</v>
      </c>
      <c r="N173" t="str">
        <f t="shared" si="20"/>
        <v>10</v>
      </c>
      <c r="O173" s="8">
        <f t="shared" si="21"/>
        <v>25</v>
      </c>
      <c r="P173" s="4">
        <f t="shared" si="22"/>
        <v>12.299999999999999</v>
      </c>
    </row>
    <row r="174" spans="1:16">
      <c r="A174" s="3">
        <v>42908</v>
      </c>
      <c r="B174" s="3" t="str">
        <f t="shared" si="16"/>
        <v>June</v>
      </c>
      <c r="C174" t="s">
        <v>11</v>
      </c>
      <c r="D174">
        <v>72.3</v>
      </c>
      <c r="E174">
        <v>0.65</v>
      </c>
      <c r="F174" t="str">
        <f t="shared" si="23"/>
        <v>Medium</v>
      </c>
      <c r="G174">
        <v>36</v>
      </c>
      <c r="H174" t="str">
        <f t="shared" si="17"/>
        <v>Medium</v>
      </c>
      <c r="I174" t="str">
        <f t="shared" si="18"/>
        <v>10</v>
      </c>
      <c r="J174" s="4">
        <v>0.3</v>
      </c>
      <c r="K174">
        <v>31</v>
      </c>
      <c r="L174" s="5">
        <v>8</v>
      </c>
      <c r="M174" s="6">
        <f t="shared" si="19"/>
        <v>9.2999999999999989</v>
      </c>
      <c r="N174" t="str">
        <f t="shared" si="20"/>
        <v>10</v>
      </c>
      <c r="O174" s="8">
        <f t="shared" si="21"/>
        <v>20</v>
      </c>
      <c r="P174" s="4">
        <f t="shared" si="22"/>
        <v>9.2999999999999989</v>
      </c>
    </row>
    <row r="175" spans="1:16">
      <c r="A175" s="3">
        <v>42909</v>
      </c>
      <c r="B175" s="3" t="str">
        <f t="shared" si="16"/>
        <v>June</v>
      </c>
      <c r="C175" t="s">
        <v>12</v>
      </c>
      <c r="D175">
        <v>79.900000000000006</v>
      </c>
      <c r="E175">
        <v>0.61</v>
      </c>
      <c r="F175" t="str">
        <f t="shared" si="23"/>
        <v>Medium</v>
      </c>
      <c r="G175">
        <v>39</v>
      </c>
      <c r="H175" t="str">
        <f t="shared" si="17"/>
        <v>Medium</v>
      </c>
      <c r="I175" t="str">
        <f t="shared" si="18"/>
        <v>10</v>
      </c>
      <c r="J175" s="4">
        <v>0.3</v>
      </c>
      <c r="K175">
        <v>33</v>
      </c>
      <c r="L175" s="5">
        <v>8</v>
      </c>
      <c r="M175" s="6">
        <f t="shared" si="19"/>
        <v>9.9</v>
      </c>
      <c r="N175" t="str">
        <f t="shared" si="20"/>
        <v>10</v>
      </c>
      <c r="O175" s="8">
        <f t="shared" si="21"/>
        <v>20</v>
      </c>
      <c r="P175" s="4">
        <f t="shared" si="22"/>
        <v>9.9</v>
      </c>
    </row>
    <row r="176" spans="1:16">
      <c r="A176" s="3">
        <v>42910</v>
      </c>
      <c r="B176" s="3" t="str">
        <f t="shared" si="16"/>
        <v>June</v>
      </c>
      <c r="C176" t="s">
        <v>13</v>
      </c>
      <c r="D176">
        <v>80.5</v>
      </c>
      <c r="E176">
        <v>0.56999999999999995</v>
      </c>
      <c r="F176" t="str">
        <f t="shared" si="23"/>
        <v>Medium</v>
      </c>
      <c r="G176">
        <v>50</v>
      </c>
      <c r="H176" t="str">
        <f t="shared" si="17"/>
        <v>Medium</v>
      </c>
      <c r="I176" t="str">
        <f t="shared" si="18"/>
        <v>10</v>
      </c>
      <c r="J176" s="4">
        <v>0.3</v>
      </c>
      <c r="K176">
        <v>35</v>
      </c>
      <c r="L176" s="5">
        <v>8</v>
      </c>
      <c r="M176" s="6">
        <f t="shared" si="19"/>
        <v>10.5</v>
      </c>
      <c r="N176" t="str">
        <f t="shared" si="20"/>
        <v>10</v>
      </c>
      <c r="O176" s="8">
        <f t="shared" si="21"/>
        <v>20</v>
      </c>
      <c r="P176" s="4">
        <f t="shared" si="22"/>
        <v>10.5</v>
      </c>
    </row>
    <row r="177" spans="1:16">
      <c r="A177" s="3">
        <v>42911</v>
      </c>
      <c r="B177" s="3" t="str">
        <f t="shared" si="16"/>
        <v>June</v>
      </c>
      <c r="C177" t="s">
        <v>7</v>
      </c>
      <c r="D177">
        <v>85.1</v>
      </c>
      <c r="E177">
        <v>0.51</v>
      </c>
      <c r="F177" t="str">
        <f t="shared" si="23"/>
        <v>Medium</v>
      </c>
      <c r="G177">
        <v>58</v>
      </c>
      <c r="H177" t="str">
        <f t="shared" si="17"/>
        <v>Medium</v>
      </c>
      <c r="I177" t="str">
        <f t="shared" si="18"/>
        <v>10</v>
      </c>
      <c r="J177" s="4">
        <v>0.3</v>
      </c>
      <c r="K177">
        <v>37</v>
      </c>
      <c r="L177" s="5">
        <v>8</v>
      </c>
      <c r="M177" s="6">
        <f t="shared" si="19"/>
        <v>11.1</v>
      </c>
      <c r="N177" t="str">
        <f t="shared" si="20"/>
        <v>10</v>
      </c>
      <c r="O177" s="8">
        <f t="shared" si="21"/>
        <v>20</v>
      </c>
      <c r="P177" s="4">
        <f t="shared" si="22"/>
        <v>11.1</v>
      </c>
    </row>
    <row r="178" spans="1:16">
      <c r="A178" s="3">
        <v>42912</v>
      </c>
      <c r="B178" s="3" t="str">
        <f t="shared" si="16"/>
        <v>June</v>
      </c>
      <c r="C178" t="s">
        <v>8</v>
      </c>
      <c r="D178">
        <v>102.6</v>
      </c>
      <c r="E178">
        <v>0.47</v>
      </c>
      <c r="F178" t="str">
        <f t="shared" si="23"/>
        <v>Medium</v>
      </c>
      <c r="G178">
        <v>60</v>
      </c>
      <c r="H178" t="str">
        <f t="shared" si="17"/>
        <v>Medium</v>
      </c>
      <c r="I178" t="str">
        <f t="shared" si="18"/>
        <v>10</v>
      </c>
      <c r="J178" s="4">
        <v>0.3</v>
      </c>
      <c r="K178">
        <v>42</v>
      </c>
      <c r="L178" s="5">
        <v>8</v>
      </c>
      <c r="M178" s="6">
        <f t="shared" si="19"/>
        <v>12.6</v>
      </c>
      <c r="N178" t="str">
        <f t="shared" si="20"/>
        <v>10</v>
      </c>
      <c r="O178" s="8">
        <f t="shared" si="21"/>
        <v>20</v>
      </c>
      <c r="P178" s="4">
        <f t="shared" si="22"/>
        <v>12.6</v>
      </c>
    </row>
    <row r="179" spans="1:16">
      <c r="A179" s="3">
        <v>42913</v>
      </c>
      <c r="B179" s="3" t="str">
        <f t="shared" si="16"/>
        <v>June</v>
      </c>
      <c r="C179" t="s">
        <v>9</v>
      </c>
      <c r="D179">
        <v>75.3</v>
      </c>
      <c r="E179">
        <v>0.63</v>
      </c>
      <c r="F179" t="str">
        <f t="shared" si="23"/>
        <v>Medium</v>
      </c>
      <c r="G179">
        <v>62</v>
      </c>
      <c r="H179" t="str">
        <f t="shared" si="17"/>
        <v>High</v>
      </c>
      <c r="I179" t="str">
        <f t="shared" si="18"/>
        <v>15</v>
      </c>
      <c r="J179" s="4">
        <v>0.3</v>
      </c>
      <c r="K179">
        <v>31</v>
      </c>
      <c r="L179" s="5">
        <v>8</v>
      </c>
      <c r="M179" s="6">
        <f t="shared" si="19"/>
        <v>9.2999999999999989</v>
      </c>
      <c r="N179" t="str">
        <f t="shared" si="20"/>
        <v>10</v>
      </c>
      <c r="O179" s="8">
        <f t="shared" si="21"/>
        <v>25</v>
      </c>
      <c r="P179" s="4">
        <f t="shared" si="22"/>
        <v>9.2999999999999989</v>
      </c>
    </row>
    <row r="180" spans="1:16">
      <c r="A180" s="3">
        <v>42914</v>
      </c>
      <c r="B180" s="3" t="str">
        <f t="shared" si="16"/>
        <v>June</v>
      </c>
      <c r="C180" t="s">
        <v>10</v>
      </c>
      <c r="D180">
        <v>75.900000000000006</v>
      </c>
      <c r="E180">
        <v>0.59</v>
      </c>
      <c r="F180" t="str">
        <f t="shared" si="23"/>
        <v>Medium</v>
      </c>
      <c r="G180">
        <v>65</v>
      </c>
      <c r="H180" t="str">
        <f t="shared" si="17"/>
        <v>High</v>
      </c>
      <c r="I180" t="str">
        <f t="shared" si="18"/>
        <v>15</v>
      </c>
      <c r="J180" s="4">
        <v>0.3</v>
      </c>
      <c r="K180">
        <v>33</v>
      </c>
      <c r="L180" s="5">
        <v>8</v>
      </c>
      <c r="M180" s="6">
        <f t="shared" si="19"/>
        <v>9.9</v>
      </c>
      <c r="N180" t="str">
        <f t="shared" si="20"/>
        <v>10</v>
      </c>
      <c r="O180" s="8">
        <f t="shared" si="21"/>
        <v>25</v>
      </c>
      <c r="P180" s="4">
        <f t="shared" si="22"/>
        <v>9.9</v>
      </c>
    </row>
    <row r="181" spans="1:16">
      <c r="A181" s="3">
        <v>42915</v>
      </c>
      <c r="B181" s="3" t="str">
        <f t="shared" si="16"/>
        <v>June</v>
      </c>
      <c r="C181" t="s">
        <v>11</v>
      </c>
      <c r="D181">
        <v>86.5</v>
      </c>
      <c r="E181">
        <v>0.54</v>
      </c>
      <c r="F181" t="str">
        <f t="shared" si="23"/>
        <v>Medium</v>
      </c>
      <c r="G181">
        <v>64</v>
      </c>
      <c r="H181" t="str">
        <f t="shared" si="17"/>
        <v>High</v>
      </c>
      <c r="I181" t="str">
        <f t="shared" si="18"/>
        <v>15</v>
      </c>
      <c r="J181" s="4">
        <v>0.3</v>
      </c>
      <c r="K181">
        <v>35</v>
      </c>
      <c r="L181" s="5">
        <v>8</v>
      </c>
      <c r="M181" s="6">
        <f t="shared" si="19"/>
        <v>10.5</v>
      </c>
      <c r="N181" t="str">
        <f t="shared" si="20"/>
        <v>10</v>
      </c>
      <c r="O181" s="8">
        <f t="shared" si="21"/>
        <v>25</v>
      </c>
      <c r="P181" s="4">
        <f t="shared" si="22"/>
        <v>10.5</v>
      </c>
    </row>
    <row r="182" spans="1:16">
      <c r="A182" s="3">
        <v>42916</v>
      </c>
      <c r="B182" s="3" t="str">
        <f t="shared" si="16"/>
        <v>June</v>
      </c>
      <c r="C182" t="s">
        <v>12</v>
      </c>
      <c r="D182">
        <v>89.4</v>
      </c>
      <c r="E182">
        <v>0.53</v>
      </c>
      <c r="F182" t="str">
        <f t="shared" si="23"/>
        <v>Medium</v>
      </c>
      <c r="G182">
        <v>47</v>
      </c>
      <c r="H182" t="str">
        <f t="shared" si="17"/>
        <v>Medium</v>
      </c>
      <c r="I182" t="str">
        <f t="shared" si="18"/>
        <v>10</v>
      </c>
      <c r="J182" s="4">
        <v>0.3</v>
      </c>
      <c r="K182">
        <v>38</v>
      </c>
      <c r="L182" s="5">
        <v>8</v>
      </c>
      <c r="M182" s="6">
        <f t="shared" si="19"/>
        <v>11.4</v>
      </c>
      <c r="N182" t="str">
        <f t="shared" si="20"/>
        <v>10</v>
      </c>
      <c r="O182" s="8">
        <f t="shared" si="21"/>
        <v>20</v>
      </c>
      <c r="P182" s="4">
        <f t="shared" si="22"/>
        <v>11.4</v>
      </c>
    </row>
    <row r="183" spans="1:16">
      <c r="A183" s="3">
        <v>42917</v>
      </c>
      <c r="B183" s="3" t="str">
        <f t="shared" si="16"/>
        <v>July</v>
      </c>
      <c r="C183" t="s">
        <v>13</v>
      </c>
      <c r="D183">
        <v>102.9</v>
      </c>
      <c r="E183">
        <v>0.47</v>
      </c>
      <c r="F183" t="str">
        <f t="shared" si="23"/>
        <v>Medium</v>
      </c>
      <c r="G183">
        <v>59</v>
      </c>
      <c r="H183" t="str">
        <f t="shared" si="17"/>
        <v>Medium</v>
      </c>
      <c r="I183" t="str">
        <f t="shared" si="18"/>
        <v>10</v>
      </c>
      <c r="J183" s="4">
        <v>0.5</v>
      </c>
      <c r="K183">
        <v>43</v>
      </c>
      <c r="L183" s="5">
        <v>8</v>
      </c>
      <c r="M183" s="6">
        <f t="shared" si="19"/>
        <v>21.5</v>
      </c>
      <c r="N183" t="str">
        <f t="shared" si="20"/>
        <v>10</v>
      </c>
      <c r="O183" s="8">
        <f t="shared" si="21"/>
        <v>20</v>
      </c>
      <c r="P183" s="4">
        <f t="shared" si="22"/>
        <v>21.5</v>
      </c>
    </row>
    <row r="184" spans="1:16">
      <c r="A184" s="3">
        <v>42918</v>
      </c>
      <c r="B184" s="3" t="str">
        <f t="shared" si="16"/>
        <v>July</v>
      </c>
      <c r="C184" t="s">
        <v>7</v>
      </c>
      <c r="D184">
        <v>93.4</v>
      </c>
      <c r="E184">
        <v>0.51</v>
      </c>
      <c r="F184" t="str">
        <f t="shared" si="23"/>
        <v>Medium</v>
      </c>
      <c r="G184">
        <v>68</v>
      </c>
      <c r="H184" t="str">
        <f t="shared" si="17"/>
        <v>High</v>
      </c>
      <c r="I184" t="str">
        <f t="shared" si="18"/>
        <v>15</v>
      </c>
      <c r="J184" s="4">
        <v>0.5</v>
      </c>
      <c r="K184">
        <v>38</v>
      </c>
      <c r="L184" s="5">
        <v>8</v>
      </c>
      <c r="M184" s="6">
        <f t="shared" si="19"/>
        <v>19</v>
      </c>
      <c r="N184" t="str">
        <f t="shared" si="20"/>
        <v>10</v>
      </c>
      <c r="O184" s="8">
        <f t="shared" si="21"/>
        <v>25</v>
      </c>
      <c r="P184" s="4">
        <f t="shared" si="22"/>
        <v>19</v>
      </c>
    </row>
    <row r="185" spans="1:16">
      <c r="A185" s="3">
        <v>42919</v>
      </c>
      <c r="B185" s="3" t="str">
        <f t="shared" si="16"/>
        <v>July</v>
      </c>
      <c r="C185" t="s">
        <v>8</v>
      </c>
      <c r="D185">
        <v>81.5</v>
      </c>
      <c r="E185">
        <v>0.54</v>
      </c>
      <c r="F185" t="str">
        <f t="shared" si="23"/>
        <v>Medium</v>
      </c>
      <c r="G185">
        <v>68</v>
      </c>
      <c r="H185" t="str">
        <f t="shared" si="17"/>
        <v>High</v>
      </c>
      <c r="I185" t="str">
        <f t="shared" si="18"/>
        <v>15</v>
      </c>
      <c r="J185" s="4">
        <v>0.5</v>
      </c>
      <c r="K185">
        <v>35</v>
      </c>
      <c r="L185" s="5">
        <v>8</v>
      </c>
      <c r="M185" s="6">
        <f t="shared" si="19"/>
        <v>17.5</v>
      </c>
      <c r="N185" t="str">
        <f t="shared" si="20"/>
        <v>10</v>
      </c>
      <c r="O185" s="8">
        <f t="shared" si="21"/>
        <v>25</v>
      </c>
      <c r="P185" s="4">
        <f t="shared" si="22"/>
        <v>17.5</v>
      </c>
    </row>
    <row r="186" spans="1:16">
      <c r="A186" s="3">
        <v>42920</v>
      </c>
      <c r="B186" s="3" t="str">
        <f t="shared" si="16"/>
        <v>July</v>
      </c>
      <c r="C186" t="s">
        <v>9</v>
      </c>
      <c r="D186">
        <v>84.2</v>
      </c>
      <c r="E186">
        <v>0.59</v>
      </c>
      <c r="F186" t="str">
        <f t="shared" si="23"/>
        <v>Medium</v>
      </c>
      <c r="G186">
        <v>49</v>
      </c>
      <c r="H186" t="str">
        <f t="shared" si="17"/>
        <v>Medium</v>
      </c>
      <c r="I186" t="str">
        <f t="shared" si="18"/>
        <v>10</v>
      </c>
      <c r="J186" s="4">
        <v>0.5</v>
      </c>
      <c r="K186">
        <v>34</v>
      </c>
      <c r="L186" s="5">
        <v>8</v>
      </c>
      <c r="M186" s="6">
        <f t="shared" si="19"/>
        <v>17</v>
      </c>
      <c r="N186" t="str">
        <f t="shared" si="20"/>
        <v>10</v>
      </c>
      <c r="O186" s="8">
        <f t="shared" si="21"/>
        <v>20</v>
      </c>
      <c r="P186" s="4">
        <f t="shared" si="22"/>
        <v>17</v>
      </c>
    </row>
    <row r="187" spans="1:16">
      <c r="A187" s="3">
        <v>42921</v>
      </c>
      <c r="B187" s="3" t="str">
        <f t="shared" si="16"/>
        <v>July</v>
      </c>
      <c r="C187" t="s">
        <v>10</v>
      </c>
      <c r="D187">
        <v>73.599999999999994</v>
      </c>
      <c r="E187">
        <v>0.63</v>
      </c>
      <c r="F187" t="str">
        <f t="shared" si="23"/>
        <v>Medium</v>
      </c>
      <c r="G187">
        <v>55</v>
      </c>
      <c r="H187" t="str">
        <f t="shared" si="17"/>
        <v>Medium</v>
      </c>
      <c r="I187" t="str">
        <f t="shared" si="18"/>
        <v>10</v>
      </c>
      <c r="J187" s="4">
        <v>0.5</v>
      </c>
      <c r="K187">
        <v>32</v>
      </c>
      <c r="L187" s="5">
        <v>8</v>
      </c>
      <c r="M187" s="6">
        <f t="shared" si="19"/>
        <v>16</v>
      </c>
      <c r="N187" t="str">
        <f t="shared" si="20"/>
        <v>10</v>
      </c>
      <c r="O187" s="8">
        <f t="shared" si="21"/>
        <v>20</v>
      </c>
      <c r="P187" s="4">
        <f t="shared" si="22"/>
        <v>16</v>
      </c>
    </row>
    <row r="188" spans="1:16">
      <c r="A188" s="3">
        <v>42922</v>
      </c>
      <c r="B188" s="3" t="str">
        <f t="shared" si="16"/>
        <v>July</v>
      </c>
      <c r="C188" t="s">
        <v>11</v>
      </c>
      <c r="D188">
        <v>91.7</v>
      </c>
      <c r="E188">
        <v>0.51</v>
      </c>
      <c r="F188" t="str">
        <f t="shared" si="23"/>
        <v>Medium</v>
      </c>
      <c r="G188">
        <v>46</v>
      </c>
      <c r="H188" t="str">
        <f t="shared" si="17"/>
        <v>Medium</v>
      </c>
      <c r="I188" t="str">
        <f t="shared" si="18"/>
        <v>10</v>
      </c>
      <c r="J188" s="4">
        <v>0.5</v>
      </c>
      <c r="K188">
        <v>39</v>
      </c>
      <c r="L188" s="5">
        <v>8</v>
      </c>
      <c r="M188" s="6">
        <f t="shared" si="19"/>
        <v>19.5</v>
      </c>
      <c r="N188" t="str">
        <f t="shared" si="20"/>
        <v>10</v>
      </c>
      <c r="O188" s="8">
        <f t="shared" si="21"/>
        <v>20</v>
      </c>
      <c r="P188" s="4">
        <f t="shared" si="22"/>
        <v>19.5</v>
      </c>
    </row>
    <row r="189" spans="1:16">
      <c r="A189" s="3">
        <v>42923</v>
      </c>
      <c r="B189" s="3" t="str">
        <f t="shared" si="16"/>
        <v>July</v>
      </c>
      <c r="C189" t="s">
        <v>12</v>
      </c>
      <c r="D189">
        <v>82.5</v>
      </c>
      <c r="E189">
        <v>0.56999999999999995</v>
      </c>
      <c r="F189" t="str">
        <f t="shared" si="23"/>
        <v>Medium</v>
      </c>
      <c r="G189">
        <v>41</v>
      </c>
      <c r="H189" t="str">
        <f t="shared" si="17"/>
        <v>Medium</v>
      </c>
      <c r="I189" t="str">
        <f t="shared" si="18"/>
        <v>10</v>
      </c>
      <c r="J189" s="4">
        <v>0.5</v>
      </c>
      <c r="K189">
        <v>35</v>
      </c>
      <c r="L189" s="5">
        <v>8</v>
      </c>
      <c r="M189" s="6">
        <f t="shared" si="19"/>
        <v>17.5</v>
      </c>
      <c r="N189" t="str">
        <f t="shared" si="20"/>
        <v>10</v>
      </c>
      <c r="O189" s="8">
        <f t="shared" si="21"/>
        <v>20</v>
      </c>
      <c r="P189" s="4">
        <f t="shared" si="22"/>
        <v>17.5</v>
      </c>
    </row>
    <row r="190" spans="1:16">
      <c r="A190" s="3">
        <v>42924</v>
      </c>
      <c r="B190" s="3" t="str">
        <f t="shared" si="16"/>
        <v>July</v>
      </c>
      <c r="C190" t="s">
        <v>13</v>
      </c>
      <c r="D190">
        <v>83.2</v>
      </c>
      <c r="E190">
        <v>0.56999999999999995</v>
      </c>
      <c r="F190" t="str">
        <f t="shared" si="23"/>
        <v>Medium</v>
      </c>
      <c r="G190">
        <v>44</v>
      </c>
      <c r="H190" t="str">
        <f t="shared" si="17"/>
        <v>Medium</v>
      </c>
      <c r="I190" t="str">
        <f t="shared" si="18"/>
        <v>10</v>
      </c>
      <c r="J190" s="4">
        <v>0.5</v>
      </c>
      <c r="K190">
        <v>34</v>
      </c>
      <c r="L190" s="5">
        <v>8</v>
      </c>
      <c r="M190" s="6">
        <f t="shared" si="19"/>
        <v>17</v>
      </c>
      <c r="N190" t="str">
        <f t="shared" si="20"/>
        <v>10</v>
      </c>
      <c r="O190" s="8">
        <f t="shared" si="21"/>
        <v>20</v>
      </c>
      <c r="P190" s="4">
        <f t="shared" si="22"/>
        <v>17</v>
      </c>
    </row>
    <row r="191" spans="1:16">
      <c r="A191" s="3">
        <v>42925</v>
      </c>
      <c r="B191" s="3" t="str">
        <f t="shared" si="16"/>
        <v>July</v>
      </c>
      <c r="C191" t="s">
        <v>7</v>
      </c>
      <c r="D191">
        <v>77.900000000000006</v>
      </c>
      <c r="E191">
        <v>0.59</v>
      </c>
      <c r="F191" t="str">
        <f t="shared" si="23"/>
        <v>Medium</v>
      </c>
      <c r="G191">
        <v>44</v>
      </c>
      <c r="H191" t="str">
        <f t="shared" si="17"/>
        <v>Medium</v>
      </c>
      <c r="I191" t="str">
        <f t="shared" si="18"/>
        <v>10</v>
      </c>
      <c r="J191" s="4">
        <v>0.5</v>
      </c>
      <c r="K191">
        <v>33</v>
      </c>
      <c r="L191" s="5">
        <v>8</v>
      </c>
      <c r="M191" s="6">
        <f t="shared" si="19"/>
        <v>16.5</v>
      </c>
      <c r="N191" t="str">
        <f t="shared" si="20"/>
        <v>10</v>
      </c>
      <c r="O191" s="8">
        <f t="shared" si="21"/>
        <v>20</v>
      </c>
      <c r="P191" s="4">
        <f t="shared" si="22"/>
        <v>16.5</v>
      </c>
    </row>
    <row r="192" spans="1:16">
      <c r="A192" s="3">
        <v>42926</v>
      </c>
      <c r="B192" s="3" t="str">
        <f t="shared" si="16"/>
        <v>July</v>
      </c>
      <c r="C192" t="s">
        <v>8</v>
      </c>
      <c r="D192">
        <v>98</v>
      </c>
      <c r="E192">
        <v>0.49</v>
      </c>
      <c r="F192" t="str">
        <f t="shared" si="23"/>
        <v>Medium</v>
      </c>
      <c r="G192">
        <v>66</v>
      </c>
      <c r="H192" t="str">
        <f t="shared" si="17"/>
        <v>High</v>
      </c>
      <c r="I192" t="str">
        <f t="shared" si="18"/>
        <v>15</v>
      </c>
      <c r="J192" s="4">
        <v>0.5</v>
      </c>
      <c r="K192">
        <v>40</v>
      </c>
      <c r="L192" s="5">
        <v>8</v>
      </c>
      <c r="M192" s="6">
        <f t="shared" si="19"/>
        <v>20</v>
      </c>
      <c r="N192" t="str">
        <f t="shared" si="20"/>
        <v>10</v>
      </c>
      <c r="O192" s="8">
        <f t="shared" si="21"/>
        <v>25</v>
      </c>
      <c r="P192" s="4">
        <f t="shared" si="22"/>
        <v>20</v>
      </c>
    </row>
    <row r="193" spans="1:16">
      <c r="A193" s="3">
        <v>42927</v>
      </c>
      <c r="B193" s="3" t="str">
        <f t="shared" si="16"/>
        <v>July</v>
      </c>
      <c r="C193" t="s">
        <v>9</v>
      </c>
      <c r="D193">
        <v>83.5</v>
      </c>
      <c r="E193">
        <v>0.54</v>
      </c>
      <c r="F193" t="str">
        <f t="shared" si="23"/>
        <v>Medium</v>
      </c>
      <c r="G193">
        <v>40</v>
      </c>
      <c r="H193" t="str">
        <f t="shared" si="17"/>
        <v>Medium</v>
      </c>
      <c r="I193" t="str">
        <f t="shared" si="18"/>
        <v>10</v>
      </c>
      <c r="J193" s="4">
        <v>0.5</v>
      </c>
      <c r="K193">
        <v>35</v>
      </c>
      <c r="L193" s="5">
        <v>8</v>
      </c>
      <c r="M193" s="6">
        <f t="shared" si="19"/>
        <v>17.5</v>
      </c>
      <c r="N193" t="str">
        <f t="shared" si="20"/>
        <v>10</v>
      </c>
      <c r="O193" s="8">
        <f t="shared" si="21"/>
        <v>20</v>
      </c>
      <c r="P193" s="4">
        <f t="shared" si="22"/>
        <v>17.5</v>
      </c>
    </row>
    <row r="194" spans="1:16">
      <c r="A194" s="3">
        <v>42928</v>
      </c>
      <c r="B194" s="3" t="str">
        <f t="shared" ref="B194:B257" si="24">TEXT(A194,"mmmm")</f>
        <v>July</v>
      </c>
      <c r="C194" t="s">
        <v>10</v>
      </c>
      <c r="D194">
        <v>80.2</v>
      </c>
      <c r="E194">
        <v>0.56000000000000005</v>
      </c>
      <c r="F194" t="str">
        <f t="shared" si="23"/>
        <v>Medium</v>
      </c>
      <c r="G194">
        <v>39</v>
      </c>
      <c r="H194" t="str">
        <f t="shared" ref="H194:H257" si="25">IF(G194&gt;60,"High",IF(G194&gt;35,"Medium",IF(G194&lt;36,"Low")))</f>
        <v>Medium</v>
      </c>
      <c r="I194" t="str">
        <f t="shared" ref="I194:I257" si="26">IF(G194&gt;60,"15",IF(G194&gt;35,"10",IF(G194&lt;36,"5")))</f>
        <v>10</v>
      </c>
      <c r="J194" s="4">
        <v>0.5</v>
      </c>
      <c r="K194">
        <v>34</v>
      </c>
      <c r="L194" s="5">
        <v>8</v>
      </c>
      <c r="M194" s="6">
        <f t="shared" ref="M194:M257" si="27">(J194*K194)</f>
        <v>17</v>
      </c>
      <c r="N194" t="str">
        <f t="shared" ref="N194:N257" si="28">IF(M194&gt;8,"10",IF(M194&lt;8,"0"))</f>
        <v>10</v>
      </c>
      <c r="O194" s="8">
        <f t="shared" ref="O194:O257" si="29">(I194+N194)</f>
        <v>20</v>
      </c>
      <c r="P194" s="4">
        <f t="shared" ref="P194:P257" si="30">M194</f>
        <v>17</v>
      </c>
    </row>
    <row r="195" spans="1:16">
      <c r="A195" s="3">
        <v>42929</v>
      </c>
      <c r="B195" s="3" t="str">
        <f t="shared" si="24"/>
        <v>July</v>
      </c>
      <c r="C195" t="s">
        <v>11</v>
      </c>
      <c r="D195">
        <v>78.900000000000006</v>
      </c>
      <c r="E195">
        <v>0.61</v>
      </c>
      <c r="F195" t="str">
        <f t="shared" ref="F195:F258" si="31">IF(E195&gt;1,"Heavy",IF(E195&gt;0,"Medium",IF(E195&lt;1,"None")))</f>
        <v>Medium</v>
      </c>
      <c r="G195">
        <v>49</v>
      </c>
      <c r="H195" t="str">
        <f t="shared" si="25"/>
        <v>Medium</v>
      </c>
      <c r="I195" t="str">
        <f t="shared" si="26"/>
        <v>10</v>
      </c>
      <c r="J195" s="4">
        <v>0.5</v>
      </c>
      <c r="K195">
        <v>33</v>
      </c>
      <c r="L195" s="5">
        <v>8</v>
      </c>
      <c r="M195" s="6">
        <f t="shared" si="27"/>
        <v>16.5</v>
      </c>
      <c r="N195" t="str">
        <f t="shared" si="28"/>
        <v>10</v>
      </c>
      <c r="O195" s="8">
        <f t="shared" si="29"/>
        <v>20</v>
      </c>
      <c r="P195" s="4">
        <f t="shared" si="30"/>
        <v>16.5</v>
      </c>
    </row>
    <row r="196" spans="1:16">
      <c r="A196" s="3">
        <v>42930</v>
      </c>
      <c r="B196" s="3" t="str">
        <f t="shared" si="24"/>
        <v>July</v>
      </c>
      <c r="C196" t="s">
        <v>12</v>
      </c>
      <c r="D196">
        <v>92</v>
      </c>
      <c r="E196">
        <v>0.5</v>
      </c>
      <c r="F196" t="str">
        <f t="shared" si="31"/>
        <v>Medium</v>
      </c>
      <c r="G196">
        <v>80</v>
      </c>
      <c r="H196" t="str">
        <f t="shared" si="25"/>
        <v>High</v>
      </c>
      <c r="I196" t="str">
        <f t="shared" si="26"/>
        <v>15</v>
      </c>
      <c r="J196" s="4">
        <v>0.5</v>
      </c>
      <c r="K196">
        <v>40</v>
      </c>
      <c r="L196" s="5">
        <v>8</v>
      </c>
      <c r="M196" s="6">
        <f t="shared" si="27"/>
        <v>20</v>
      </c>
      <c r="N196" t="str">
        <f t="shared" si="28"/>
        <v>10</v>
      </c>
      <c r="O196" s="8">
        <f t="shared" si="29"/>
        <v>25</v>
      </c>
      <c r="P196" s="4">
        <f t="shared" si="30"/>
        <v>20</v>
      </c>
    </row>
    <row r="197" spans="1:16">
      <c r="A197" s="3">
        <v>42931</v>
      </c>
      <c r="B197" s="3" t="str">
        <f t="shared" si="24"/>
        <v>July</v>
      </c>
      <c r="C197" t="s">
        <v>13</v>
      </c>
      <c r="D197">
        <v>82.5</v>
      </c>
      <c r="E197">
        <v>0.54</v>
      </c>
      <c r="F197" t="str">
        <f t="shared" si="31"/>
        <v>Medium</v>
      </c>
      <c r="G197">
        <v>56</v>
      </c>
      <c r="H197" t="str">
        <f t="shared" si="25"/>
        <v>Medium</v>
      </c>
      <c r="I197" t="str">
        <f t="shared" si="26"/>
        <v>10</v>
      </c>
      <c r="J197" s="4">
        <v>0.5</v>
      </c>
      <c r="K197">
        <v>35</v>
      </c>
      <c r="L197" s="5">
        <v>8</v>
      </c>
      <c r="M197" s="6">
        <f t="shared" si="27"/>
        <v>17.5</v>
      </c>
      <c r="N197" t="str">
        <f t="shared" si="28"/>
        <v>10</v>
      </c>
      <c r="O197" s="8">
        <f t="shared" si="29"/>
        <v>20</v>
      </c>
      <c r="P197" s="4">
        <f t="shared" si="30"/>
        <v>17.5</v>
      </c>
    </row>
    <row r="198" spans="1:16">
      <c r="A198" s="3">
        <v>42932</v>
      </c>
      <c r="B198" s="3" t="str">
        <f t="shared" si="24"/>
        <v>July</v>
      </c>
      <c r="C198" t="s">
        <v>7</v>
      </c>
      <c r="D198">
        <v>79.2</v>
      </c>
      <c r="E198">
        <v>0.59</v>
      </c>
      <c r="F198" t="str">
        <f t="shared" si="31"/>
        <v>Medium</v>
      </c>
      <c r="G198">
        <v>50</v>
      </c>
      <c r="H198" t="str">
        <f t="shared" si="25"/>
        <v>Medium</v>
      </c>
      <c r="I198" t="str">
        <f t="shared" si="26"/>
        <v>10</v>
      </c>
      <c r="J198" s="4">
        <v>0.5</v>
      </c>
      <c r="K198">
        <v>34</v>
      </c>
      <c r="L198" s="5">
        <v>8</v>
      </c>
      <c r="M198" s="6">
        <f t="shared" si="27"/>
        <v>17</v>
      </c>
      <c r="N198" t="str">
        <f t="shared" si="28"/>
        <v>10</v>
      </c>
      <c r="O198" s="8">
        <f t="shared" si="29"/>
        <v>20</v>
      </c>
      <c r="P198" s="4">
        <f t="shared" si="30"/>
        <v>17</v>
      </c>
    </row>
    <row r="199" spans="1:16">
      <c r="A199" s="3">
        <v>42933</v>
      </c>
      <c r="B199" s="3" t="str">
        <f t="shared" si="24"/>
        <v>July</v>
      </c>
      <c r="C199" t="s">
        <v>8</v>
      </c>
      <c r="D199">
        <v>80.900000000000006</v>
      </c>
      <c r="E199">
        <v>0.56999999999999995</v>
      </c>
      <c r="F199" t="str">
        <f t="shared" si="31"/>
        <v>Medium</v>
      </c>
      <c r="G199">
        <v>64</v>
      </c>
      <c r="H199" t="str">
        <f t="shared" si="25"/>
        <v>High</v>
      </c>
      <c r="I199" t="str">
        <f t="shared" si="26"/>
        <v>15</v>
      </c>
      <c r="J199" s="4">
        <v>0.5</v>
      </c>
      <c r="K199">
        <v>33</v>
      </c>
      <c r="L199" s="5">
        <v>8</v>
      </c>
      <c r="M199" s="6">
        <f t="shared" si="27"/>
        <v>16.5</v>
      </c>
      <c r="N199" t="str">
        <f t="shared" si="28"/>
        <v>10</v>
      </c>
      <c r="O199" s="8">
        <f t="shared" si="29"/>
        <v>25</v>
      </c>
      <c r="P199" s="4">
        <f t="shared" si="30"/>
        <v>16.5</v>
      </c>
    </row>
    <row r="200" spans="1:16">
      <c r="A200" s="3">
        <v>42934</v>
      </c>
      <c r="B200" s="3" t="str">
        <f t="shared" si="24"/>
        <v>July</v>
      </c>
      <c r="C200" t="s">
        <v>9</v>
      </c>
      <c r="D200">
        <v>99.3</v>
      </c>
      <c r="E200">
        <v>0.47</v>
      </c>
      <c r="F200" t="str">
        <f t="shared" si="31"/>
        <v>Medium</v>
      </c>
      <c r="G200">
        <v>76</v>
      </c>
      <c r="H200" t="str">
        <f t="shared" si="25"/>
        <v>High</v>
      </c>
      <c r="I200" t="str">
        <f t="shared" si="26"/>
        <v>15</v>
      </c>
      <c r="J200" s="4">
        <v>0.5</v>
      </c>
      <c r="K200">
        <v>41</v>
      </c>
      <c r="L200" s="5">
        <v>8</v>
      </c>
      <c r="M200" s="6">
        <f t="shared" si="27"/>
        <v>20.5</v>
      </c>
      <c r="N200" t="str">
        <f t="shared" si="28"/>
        <v>10</v>
      </c>
      <c r="O200" s="8">
        <f t="shared" si="29"/>
        <v>25</v>
      </c>
      <c r="P200" s="4">
        <f t="shared" si="30"/>
        <v>20.5</v>
      </c>
    </row>
    <row r="201" spans="1:16">
      <c r="A201" s="3">
        <v>42935</v>
      </c>
      <c r="B201" s="3" t="str">
        <f t="shared" si="24"/>
        <v>July</v>
      </c>
      <c r="C201" t="s">
        <v>10</v>
      </c>
      <c r="D201">
        <v>83.8</v>
      </c>
      <c r="E201">
        <v>0.56000000000000005</v>
      </c>
      <c r="F201" t="str">
        <f t="shared" si="31"/>
        <v>Medium</v>
      </c>
      <c r="G201">
        <v>44</v>
      </c>
      <c r="H201" t="str">
        <f t="shared" si="25"/>
        <v>Medium</v>
      </c>
      <c r="I201" t="str">
        <f t="shared" si="26"/>
        <v>10</v>
      </c>
      <c r="J201" s="4">
        <v>0.5</v>
      </c>
      <c r="K201">
        <v>36</v>
      </c>
      <c r="L201" s="5">
        <v>8</v>
      </c>
      <c r="M201" s="6">
        <f t="shared" si="27"/>
        <v>18</v>
      </c>
      <c r="N201" t="str">
        <f t="shared" si="28"/>
        <v>10</v>
      </c>
      <c r="O201" s="8">
        <f t="shared" si="29"/>
        <v>20</v>
      </c>
      <c r="P201" s="4">
        <f t="shared" si="30"/>
        <v>18</v>
      </c>
    </row>
    <row r="202" spans="1:16">
      <c r="A202" s="3">
        <v>42936</v>
      </c>
      <c r="B202" s="3" t="str">
        <f t="shared" si="24"/>
        <v>July</v>
      </c>
      <c r="C202" t="s">
        <v>11</v>
      </c>
      <c r="D202">
        <v>86.5</v>
      </c>
      <c r="E202">
        <v>0.56999999999999995</v>
      </c>
      <c r="F202" t="str">
        <f t="shared" si="31"/>
        <v>Medium</v>
      </c>
      <c r="G202">
        <v>44</v>
      </c>
      <c r="H202" t="str">
        <f t="shared" si="25"/>
        <v>Medium</v>
      </c>
      <c r="I202" t="str">
        <f t="shared" si="26"/>
        <v>10</v>
      </c>
      <c r="J202" s="4">
        <v>0.5</v>
      </c>
      <c r="K202">
        <v>35</v>
      </c>
      <c r="L202" s="5">
        <v>8</v>
      </c>
      <c r="M202" s="6">
        <f t="shared" si="27"/>
        <v>17.5</v>
      </c>
      <c r="N202" t="str">
        <f t="shared" si="28"/>
        <v>10</v>
      </c>
      <c r="O202" s="8">
        <f t="shared" si="29"/>
        <v>20</v>
      </c>
      <c r="P202" s="4">
        <f t="shared" si="30"/>
        <v>17.5</v>
      </c>
    </row>
    <row r="203" spans="1:16">
      <c r="A203" s="3">
        <v>42937</v>
      </c>
      <c r="B203" s="3" t="str">
        <f t="shared" si="24"/>
        <v>July</v>
      </c>
      <c r="C203" t="s">
        <v>12</v>
      </c>
      <c r="D203">
        <v>76.900000000000006</v>
      </c>
      <c r="E203">
        <v>0.56999999999999995</v>
      </c>
      <c r="F203" t="str">
        <f t="shared" si="31"/>
        <v>Medium</v>
      </c>
      <c r="G203">
        <v>59</v>
      </c>
      <c r="H203" t="str">
        <f t="shared" si="25"/>
        <v>Medium</v>
      </c>
      <c r="I203" t="str">
        <f t="shared" si="26"/>
        <v>10</v>
      </c>
      <c r="J203" s="4">
        <v>0.5</v>
      </c>
      <c r="K203">
        <v>33</v>
      </c>
      <c r="L203" s="5">
        <v>8</v>
      </c>
      <c r="M203" s="6">
        <f t="shared" si="27"/>
        <v>16.5</v>
      </c>
      <c r="N203" t="str">
        <f t="shared" si="28"/>
        <v>10</v>
      </c>
      <c r="O203" s="8">
        <f t="shared" si="29"/>
        <v>20</v>
      </c>
      <c r="P203" s="4">
        <f t="shared" si="30"/>
        <v>16.5</v>
      </c>
    </row>
    <row r="204" spans="1:16">
      <c r="A204" s="3">
        <v>42938</v>
      </c>
      <c r="B204" s="3" t="str">
        <f t="shared" si="24"/>
        <v>July</v>
      </c>
      <c r="C204" t="s">
        <v>13</v>
      </c>
      <c r="D204">
        <v>99.6</v>
      </c>
      <c r="E204">
        <v>0.47</v>
      </c>
      <c r="F204" t="str">
        <f t="shared" si="31"/>
        <v>Medium</v>
      </c>
      <c r="G204">
        <v>49</v>
      </c>
      <c r="H204" t="str">
        <f t="shared" si="25"/>
        <v>Medium</v>
      </c>
      <c r="I204" t="str">
        <f t="shared" si="26"/>
        <v>10</v>
      </c>
      <c r="J204" s="4">
        <v>0.5</v>
      </c>
      <c r="K204">
        <v>42</v>
      </c>
      <c r="L204" s="5">
        <v>8</v>
      </c>
      <c r="M204" s="6">
        <f t="shared" si="27"/>
        <v>21</v>
      </c>
      <c r="N204" t="str">
        <f t="shared" si="28"/>
        <v>10</v>
      </c>
      <c r="O204" s="8">
        <f t="shared" si="29"/>
        <v>20</v>
      </c>
      <c r="P204" s="4">
        <f t="shared" si="30"/>
        <v>21</v>
      </c>
    </row>
    <row r="205" spans="1:16">
      <c r="A205" s="3">
        <v>42939</v>
      </c>
      <c r="B205" s="3" t="str">
        <f t="shared" si="24"/>
        <v>July</v>
      </c>
      <c r="C205" t="s">
        <v>7</v>
      </c>
      <c r="D205">
        <v>89.1</v>
      </c>
      <c r="E205">
        <v>0.51</v>
      </c>
      <c r="F205" t="str">
        <f t="shared" si="31"/>
        <v>Medium</v>
      </c>
      <c r="G205">
        <v>72</v>
      </c>
      <c r="H205" t="str">
        <f t="shared" si="25"/>
        <v>High</v>
      </c>
      <c r="I205" t="str">
        <f t="shared" si="26"/>
        <v>15</v>
      </c>
      <c r="J205" s="4">
        <v>0.5</v>
      </c>
      <c r="K205">
        <v>37</v>
      </c>
      <c r="L205" s="5">
        <v>8</v>
      </c>
      <c r="M205" s="6">
        <f t="shared" si="27"/>
        <v>18.5</v>
      </c>
      <c r="N205" t="str">
        <f t="shared" si="28"/>
        <v>10</v>
      </c>
      <c r="O205" s="8">
        <f t="shared" si="29"/>
        <v>25</v>
      </c>
      <c r="P205" s="4">
        <f t="shared" si="30"/>
        <v>18.5</v>
      </c>
    </row>
    <row r="206" spans="1:16">
      <c r="A206" s="3">
        <v>42940</v>
      </c>
      <c r="B206" s="3" t="str">
        <f t="shared" si="24"/>
        <v>July</v>
      </c>
      <c r="C206" t="s">
        <v>8</v>
      </c>
      <c r="D206">
        <v>83.5</v>
      </c>
      <c r="E206">
        <v>0.56999999999999995</v>
      </c>
      <c r="F206" t="str">
        <f t="shared" si="31"/>
        <v>Medium</v>
      </c>
      <c r="G206">
        <v>69</v>
      </c>
      <c r="H206" t="str">
        <f t="shared" si="25"/>
        <v>High</v>
      </c>
      <c r="I206" t="str">
        <f t="shared" si="26"/>
        <v>15</v>
      </c>
      <c r="J206" s="4">
        <v>0.5</v>
      </c>
      <c r="K206">
        <v>35</v>
      </c>
      <c r="L206" s="5">
        <v>8</v>
      </c>
      <c r="M206" s="6">
        <f t="shared" si="27"/>
        <v>17.5</v>
      </c>
      <c r="N206" t="str">
        <f t="shared" si="28"/>
        <v>10</v>
      </c>
      <c r="O206" s="8">
        <f t="shared" si="29"/>
        <v>25</v>
      </c>
      <c r="P206" s="4">
        <f t="shared" si="30"/>
        <v>17.5</v>
      </c>
    </row>
    <row r="207" spans="1:16">
      <c r="A207" s="3">
        <v>42941</v>
      </c>
      <c r="B207" s="3" t="str">
        <f t="shared" si="24"/>
        <v>July</v>
      </c>
      <c r="C207" t="s">
        <v>9</v>
      </c>
      <c r="D207">
        <v>79.900000000000006</v>
      </c>
      <c r="E207">
        <v>0.56999999999999995</v>
      </c>
      <c r="F207" t="str">
        <f t="shared" si="31"/>
        <v>Medium</v>
      </c>
      <c r="G207">
        <v>64</v>
      </c>
      <c r="H207" t="str">
        <f t="shared" si="25"/>
        <v>High</v>
      </c>
      <c r="I207" t="str">
        <f t="shared" si="26"/>
        <v>15</v>
      </c>
      <c r="J207" s="4">
        <v>0.5</v>
      </c>
      <c r="K207">
        <v>33</v>
      </c>
      <c r="L207" s="5">
        <v>8</v>
      </c>
      <c r="M207" s="6">
        <f t="shared" si="27"/>
        <v>16.5</v>
      </c>
      <c r="N207" t="str">
        <f t="shared" si="28"/>
        <v>10</v>
      </c>
      <c r="O207" s="8">
        <f t="shared" si="29"/>
        <v>25</v>
      </c>
      <c r="P207" s="4">
        <f t="shared" si="30"/>
        <v>16.5</v>
      </c>
    </row>
    <row r="208" spans="1:16">
      <c r="A208" s="3">
        <v>42942</v>
      </c>
      <c r="B208" s="3" t="str">
        <f t="shared" si="24"/>
        <v>July</v>
      </c>
      <c r="C208" t="s">
        <v>10</v>
      </c>
      <c r="D208">
        <v>76.599999999999994</v>
      </c>
      <c r="E208">
        <v>0.59</v>
      </c>
      <c r="F208" t="str">
        <f t="shared" si="31"/>
        <v>Medium</v>
      </c>
      <c r="G208">
        <v>37</v>
      </c>
      <c r="H208" t="str">
        <f t="shared" si="25"/>
        <v>Medium</v>
      </c>
      <c r="I208" t="str">
        <f t="shared" si="26"/>
        <v>10</v>
      </c>
      <c r="J208" s="4">
        <v>0.5</v>
      </c>
      <c r="K208">
        <v>32</v>
      </c>
      <c r="L208" s="5">
        <v>8</v>
      </c>
      <c r="M208" s="6">
        <f t="shared" si="27"/>
        <v>16</v>
      </c>
      <c r="N208" t="str">
        <f t="shared" si="28"/>
        <v>10</v>
      </c>
      <c r="O208" s="8">
        <f t="shared" si="29"/>
        <v>20</v>
      </c>
      <c r="P208" s="4">
        <f t="shared" si="30"/>
        <v>16</v>
      </c>
    </row>
    <row r="209" spans="1:16">
      <c r="A209" s="3">
        <v>42943</v>
      </c>
      <c r="B209" s="3" t="str">
        <f t="shared" si="24"/>
        <v>July</v>
      </c>
      <c r="C209" t="s">
        <v>11</v>
      </c>
      <c r="D209">
        <v>97.9</v>
      </c>
      <c r="E209">
        <v>0.47</v>
      </c>
      <c r="F209" t="str">
        <f t="shared" si="31"/>
        <v>Medium</v>
      </c>
      <c r="G209">
        <v>74</v>
      </c>
      <c r="H209" t="str">
        <f t="shared" si="25"/>
        <v>High</v>
      </c>
      <c r="I209" t="str">
        <f t="shared" si="26"/>
        <v>15</v>
      </c>
      <c r="J209" s="4">
        <v>0.5</v>
      </c>
      <c r="K209">
        <v>43</v>
      </c>
      <c r="L209" s="5">
        <v>8</v>
      </c>
      <c r="M209" s="6">
        <f t="shared" si="27"/>
        <v>21.5</v>
      </c>
      <c r="N209" t="str">
        <f t="shared" si="28"/>
        <v>10</v>
      </c>
      <c r="O209" s="8">
        <f t="shared" si="29"/>
        <v>25</v>
      </c>
      <c r="P209" s="4">
        <f t="shared" si="30"/>
        <v>21.5</v>
      </c>
    </row>
    <row r="210" spans="1:16">
      <c r="A210" s="3">
        <v>42944</v>
      </c>
      <c r="B210" s="3" t="str">
        <f t="shared" si="24"/>
        <v>July</v>
      </c>
      <c r="C210" t="s">
        <v>12</v>
      </c>
      <c r="D210">
        <v>87.4</v>
      </c>
      <c r="E210">
        <v>0.51</v>
      </c>
      <c r="F210" t="str">
        <f t="shared" si="31"/>
        <v>Medium</v>
      </c>
      <c r="G210">
        <v>58</v>
      </c>
      <c r="H210" t="str">
        <f t="shared" si="25"/>
        <v>Medium</v>
      </c>
      <c r="I210" t="str">
        <f t="shared" si="26"/>
        <v>10</v>
      </c>
      <c r="J210" s="4">
        <v>0.5</v>
      </c>
      <c r="K210">
        <v>38</v>
      </c>
      <c r="L210" s="5">
        <v>8</v>
      </c>
      <c r="M210" s="6">
        <f t="shared" si="27"/>
        <v>19</v>
      </c>
      <c r="N210" t="str">
        <f t="shared" si="28"/>
        <v>10</v>
      </c>
      <c r="O210" s="8">
        <f t="shared" si="29"/>
        <v>20</v>
      </c>
      <c r="P210" s="4">
        <f t="shared" si="30"/>
        <v>19</v>
      </c>
    </row>
    <row r="211" spans="1:16">
      <c r="A211" s="3">
        <v>42945</v>
      </c>
      <c r="B211" s="3" t="str">
        <f t="shared" si="24"/>
        <v>July</v>
      </c>
      <c r="C211" t="s">
        <v>13</v>
      </c>
      <c r="D211">
        <v>85.5</v>
      </c>
      <c r="E211">
        <v>0.56999999999999995</v>
      </c>
      <c r="F211" t="str">
        <f t="shared" si="31"/>
        <v>Medium</v>
      </c>
      <c r="G211">
        <v>50</v>
      </c>
      <c r="H211" t="str">
        <f t="shared" si="25"/>
        <v>Medium</v>
      </c>
      <c r="I211" t="str">
        <f t="shared" si="26"/>
        <v>10</v>
      </c>
      <c r="J211" s="4">
        <v>0.5</v>
      </c>
      <c r="K211">
        <v>35</v>
      </c>
      <c r="L211" s="5">
        <v>8</v>
      </c>
      <c r="M211" s="6">
        <f t="shared" si="27"/>
        <v>17.5</v>
      </c>
      <c r="N211" t="str">
        <f t="shared" si="28"/>
        <v>10</v>
      </c>
      <c r="O211" s="8">
        <f t="shared" si="29"/>
        <v>20</v>
      </c>
      <c r="P211" s="4">
        <f t="shared" si="30"/>
        <v>17.5</v>
      </c>
    </row>
    <row r="212" spans="1:16">
      <c r="A212" s="3">
        <v>42946</v>
      </c>
      <c r="B212" s="3" t="str">
        <f t="shared" si="24"/>
        <v>July</v>
      </c>
      <c r="C212" t="s">
        <v>7</v>
      </c>
      <c r="D212">
        <v>78.2</v>
      </c>
      <c r="E212">
        <v>0.59</v>
      </c>
      <c r="F212" t="str">
        <f t="shared" si="31"/>
        <v>Medium</v>
      </c>
      <c r="G212">
        <v>52</v>
      </c>
      <c r="H212" t="str">
        <f t="shared" si="25"/>
        <v>Medium</v>
      </c>
      <c r="I212" t="str">
        <f t="shared" si="26"/>
        <v>10</v>
      </c>
      <c r="J212" s="4">
        <v>0.5</v>
      </c>
      <c r="K212">
        <v>34</v>
      </c>
      <c r="L212" s="5">
        <v>8</v>
      </c>
      <c r="M212" s="6">
        <f t="shared" si="27"/>
        <v>17</v>
      </c>
      <c r="N212" t="str">
        <f t="shared" si="28"/>
        <v>10</v>
      </c>
      <c r="O212" s="8">
        <f t="shared" si="29"/>
        <v>20</v>
      </c>
      <c r="P212" s="4">
        <f t="shared" si="30"/>
        <v>17</v>
      </c>
    </row>
    <row r="213" spans="1:16">
      <c r="A213" s="3">
        <v>42947</v>
      </c>
      <c r="B213" s="3" t="str">
        <f t="shared" si="24"/>
        <v>July</v>
      </c>
      <c r="C213" t="s">
        <v>8</v>
      </c>
      <c r="D213">
        <v>74.599999999999994</v>
      </c>
      <c r="E213">
        <v>0.61</v>
      </c>
      <c r="F213" t="str">
        <f t="shared" si="31"/>
        <v>Medium</v>
      </c>
      <c r="G213">
        <v>38</v>
      </c>
      <c r="H213" t="str">
        <f t="shared" si="25"/>
        <v>Medium</v>
      </c>
      <c r="I213" t="str">
        <f t="shared" si="26"/>
        <v>10</v>
      </c>
      <c r="J213" s="4">
        <v>0.5</v>
      </c>
      <c r="K213">
        <v>32</v>
      </c>
      <c r="L213" s="5">
        <v>8</v>
      </c>
      <c r="M213" s="6">
        <f t="shared" si="27"/>
        <v>16</v>
      </c>
      <c r="N213" t="str">
        <f t="shared" si="28"/>
        <v>10</v>
      </c>
      <c r="O213" s="8">
        <f t="shared" si="29"/>
        <v>20</v>
      </c>
      <c r="P213" s="4">
        <f t="shared" si="30"/>
        <v>16</v>
      </c>
    </row>
    <row r="214" spans="1:16">
      <c r="A214" s="3">
        <v>42948</v>
      </c>
      <c r="B214" s="3" t="str">
        <f t="shared" si="24"/>
        <v>August</v>
      </c>
      <c r="C214" t="s">
        <v>9</v>
      </c>
      <c r="D214">
        <v>75.599999999999994</v>
      </c>
      <c r="E214">
        <v>0.63</v>
      </c>
      <c r="F214" t="str">
        <f t="shared" si="31"/>
        <v>Medium</v>
      </c>
      <c r="G214">
        <v>56</v>
      </c>
      <c r="H214" t="str">
        <f t="shared" si="25"/>
        <v>Medium</v>
      </c>
      <c r="I214" t="str">
        <f t="shared" si="26"/>
        <v>10</v>
      </c>
      <c r="J214" s="4">
        <v>0.5</v>
      </c>
      <c r="K214">
        <v>32</v>
      </c>
      <c r="L214" s="5">
        <v>8</v>
      </c>
      <c r="M214" s="6">
        <f t="shared" si="27"/>
        <v>16</v>
      </c>
      <c r="N214" t="str">
        <f t="shared" si="28"/>
        <v>10</v>
      </c>
      <c r="O214" s="8">
        <f t="shared" si="29"/>
        <v>20</v>
      </c>
      <c r="P214" s="4">
        <f t="shared" si="30"/>
        <v>16</v>
      </c>
    </row>
    <row r="215" spans="1:16">
      <c r="A215" s="3">
        <v>42949</v>
      </c>
      <c r="B215" s="3" t="str">
        <f t="shared" si="24"/>
        <v>August</v>
      </c>
      <c r="C215" t="s">
        <v>10</v>
      </c>
      <c r="D215">
        <v>76.3</v>
      </c>
      <c r="E215">
        <v>0.63</v>
      </c>
      <c r="F215" t="str">
        <f t="shared" si="31"/>
        <v>Medium</v>
      </c>
      <c r="G215">
        <v>48</v>
      </c>
      <c r="H215" t="str">
        <f t="shared" si="25"/>
        <v>Medium</v>
      </c>
      <c r="I215" t="str">
        <f t="shared" si="26"/>
        <v>10</v>
      </c>
      <c r="J215" s="4">
        <v>0.5</v>
      </c>
      <c r="K215">
        <v>31</v>
      </c>
      <c r="L215" s="5">
        <v>8</v>
      </c>
      <c r="M215" s="6">
        <f t="shared" si="27"/>
        <v>15.5</v>
      </c>
      <c r="N215" t="str">
        <f t="shared" si="28"/>
        <v>10</v>
      </c>
      <c r="O215" s="8">
        <f t="shared" si="29"/>
        <v>20</v>
      </c>
      <c r="P215" s="4">
        <f t="shared" si="30"/>
        <v>15.5</v>
      </c>
    </row>
    <row r="216" spans="1:16">
      <c r="A216" s="3">
        <v>42950</v>
      </c>
      <c r="B216" s="3" t="str">
        <f t="shared" si="24"/>
        <v>August</v>
      </c>
      <c r="C216" t="s">
        <v>11</v>
      </c>
      <c r="D216">
        <v>75</v>
      </c>
      <c r="E216">
        <v>0.63</v>
      </c>
      <c r="F216" t="str">
        <f t="shared" si="31"/>
        <v>Medium</v>
      </c>
      <c r="G216">
        <v>52</v>
      </c>
      <c r="H216" t="str">
        <f t="shared" si="25"/>
        <v>Medium</v>
      </c>
      <c r="I216" t="str">
        <f t="shared" si="26"/>
        <v>10</v>
      </c>
      <c r="J216" s="4">
        <v>0.5</v>
      </c>
      <c r="K216">
        <v>30</v>
      </c>
      <c r="L216" s="5">
        <v>8</v>
      </c>
      <c r="M216" s="6">
        <f t="shared" si="27"/>
        <v>15</v>
      </c>
      <c r="N216" t="str">
        <f t="shared" si="28"/>
        <v>10</v>
      </c>
      <c r="O216" s="8">
        <f t="shared" si="29"/>
        <v>20</v>
      </c>
      <c r="P216" s="4">
        <f t="shared" si="30"/>
        <v>15</v>
      </c>
    </row>
    <row r="217" spans="1:16">
      <c r="A217" s="3">
        <v>42951</v>
      </c>
      <c r="B217" s="3" t="str">
        <f t="shared" si="24"/>
        <v>August</v>
      </c>
      <c r="C217" t="s">
        <v>12</v>
      </c>
      <c r="D217">
        <v>70.7</v>
      </c>
      <c r="E217">
        <v>0.69</v>
      </c>
      <c r="F217" t="str">
        <f t="shared" si="31"/>
        <v>Medium</v>
      </c>
      <c r="G217">
        <v>34</v>
      </c>
      <c r="H217" t="str">
        <f t="shared" si="25"/>
        <v>Low</v>
      </c>
      <c r="I217" t="str">
        <f t="shared" si="26"/>
        <v>5</v>
      </c>
      <c r="J217" s="4">
        <v>0.5</v>
      </c>
      <c r="K217">
        <v>29</v>
      </c>
      <c r="L217" s="5">
        <v>8</v>
      </c>
      <c r="M217" s="6">
        <f t="shared" si="27"/>
        <v>14.5</v>
      </c>
      <c r="N217" t="str">
        <f t="shared" si="28"/>
        <v>10</v>
      </c>
      <c r="O217" s="8">
        <f t="shared" si="29"/>
        <v>15</v>
      </c>
      <c r="P217" s="4">
        <f t="shared" si="30"/>
        <v>14.5</v>
      </c>
    </row>
    <row r="218" spans="1:16">
      <c r="A218" s="3">
        <v>42952</v>
      </c>
      <c r="B218" s="3" t="str">
        <f t="shared" si="24"/>
        <v>August</v>
      </c>
      <c r="C218" t="s">
        <v>13</v>
      </c>
      <c r="D218">
        <v>76.599999999999994</v>
      </c>
      <c r="E218">
        <v>0.61</v>
      </c>
      <c r="F218" t="str">
        <f t="shared" si="31"/>
        <v>Medium</v>
      </c>
      <c r="G218">
        <v>66</v>
      </c>
      <c r="H218" t="str">
        <f t="shared" si="25"/>
        <v>High</v>
      </c>
      <c r="I218" t="str">
        <f t="shared" si="26"/>
        <v>15</v>
      </c>
      <c r="J218" s="4">
        <v>0.5</v>
      </c>
      <c r="K218">
        <v>32</v>
      </c>
      <c r="L218" s="5">
        <v>8</v>
      </c>
      <c r="M218" s="6">
        <f t="shared" si="27"/>
        <v>16</v>
      </c>
      <c r="N218" t="str">
        <f t="shared" si="28"/>
        <v>10</v>
      </c>
      <c r="O218" s="8">
        <f t="shared" si="29"/>
        <v>25</v>
      </c>
      <c r="P218" s="4">
        <f t="shared" si="30"/>
        <v>16</v>
      </c>
    </row>
    <row r="219" spans="1:16">
      <c r="A219" s="3">
        <v>42953</v>
      </c>
      <c r="B219" s="3" t="str">
        <f t="shared" si="24"/>
        <v>August</v>
      </c>
      <c r="C219" t="s">
        <v>7</v>
      </c>
      <c r="D219">
        <v>77.3</v>
      </c>
      <c r="E219">
        <v>0.61</v>
      </c>
      <c r="F219" t="str">
        <f t="shared" si="31"/>
        <v>Medium</v>
      </c>
      <c r="G219">
        <v>36</v>
      </c>
      <c r="H219" t="str">
        <f t="shared" si="25"/>
        <v>Medium</v>
      </c>
      <c r="I219" t="str">
        <f t="shared" si="26"/>
        <v>10</v>
      </c>
      <c r="J219" s="4">
        <v>0.5</v>
      </c>
      <c r="K219">
        <v>31</v>
      </c>
      <c r="L219" s="5">
        <v>8</v>
      </c>
      <c r="M219" s="6">
        <f t="shared" si="27"/>
        <v>15.5</v>
      </c>
      <c r="N219" t="str">
        <f t="shared" si="28"/>
        <v>10</v>
      </c>
      <c r="O219" s="8">
        <f t="shared" si="29"/>
        <v>20</v>
      </c>
      <c r="P219" s="4">
        <f t="shared" si="30"/>
        <v>15.5</v>
      </c>
    </row>
    <row r="220" spans="1:16">
      <c r="A220" s="3">
        <v>42954</v>
      </c>
      <c r="B220" s="3" t="str">
        <f t="shared" si="24"/>
        <v>August</v>
      </c>
      <c r="C220" t="s">
        <v>8</v>
      </c>
      <c r="D220">
        <v>75</v>
      </c>
      <c r="E220">
        <v>0.67</v>
      </c>
      <c r="F220" t="str">
        <f t="shared" si="31"/>
        <v>Medium</v>
      </c>
      <c r="G220">
        <v>38</v>
      </c>
      <c r="H220" t="str">
        <f t="shared" si="25"/>
        <v>Medium</v>
      </c>
      <c r="I220" t="str">
        <f t="shared" si="26"/>
        <v>10</v>
      </c>
      <c r="J220" s="4">
        <v>0.5</v>
      </c>
      <c r="K220">
        <v>30</v>
      </c>
      <c r="L220" s="5">
        <v>8</v>
      </c>
      <c r="M220" s="6">
        <f t="shared" si="27"/>
        <v>15</v>
      </c>
      <c r="N220" t="str">
        <f t="shared" si="28"/>
        <v>10</v>
      </c>
      <c r="O220" s="8">
        <f t="shared" si="29"/>
        <v>20</v>
      </c>
      <c r="P220" s="4">
        <f t="shared" si="30"/>
        <v>15</v>
      </c>
    </row>
    <row r="221" spans="1:16">
      <c r="A221" s="3">
        <v>42955</v>
      </c>
      <c r="B221" s="3" t="str">
        <f t="shared" si="24"/>
        <v>August</v>
      </c>
      <c r="C221" t="s">
        <v>9</v>
      </c>
      <c r="D221">
        <v>68.7</v>
      </c>
      <c r="E221">
        <v>0.65</v>
      </c>
      <c r="F221" t="str">
        <f t="shared" si="31"/>
        <v>Medium</v>
      </c>
      <c r="G221">
        <v>50</v>
      </c>
      <c r="H221" t="str">
        <f t="shared" si="25"/>
        <v>Medium</v>
      </c>
      <c r="I221" t="str">
        <f t="shared" si="26"/>
        <v>10</v>
      </c>
      <c r="J221" s="4">
        <v>0.5</v>
      </c>
      <c r="K221">
        <v>29</v>
      </c>
      <c r="L221" s="5">
        <v>8</v>
      </c>
      <c r="M221" s="6">
        <f t="shared" si="27"/>
        <v>14.5</v>
      </c>
      <c r="N221" t="str">
        <f t="shared" si="28"/>
        <v>10</v>
      </c>
      <c r="O221" s="8">
        <f t="shared" si="29"/>
        <v>20</v>
      </c>
      <c r="P221" s="4">
        <f t="shared" si="30"/>
        <v>14.5</v>
      </c>
    </row>
    <row r="222" spans="1:16">
      <c r="A222" s="3">
        <v>42956</v>
      </c>
      <c r="B222" s="3" t="str">
        <f t="shared" si="24"/>
        <v>August</v>
      </c>
      <c r="C222" t="s">
        <v>10</v>
      </c>
      <c r="D222">
        <v>76.599999999999994</v>
      </c>
      <c r="E222">
        <v>0.63</v>
      </c>
      <c r="F222" t="str">
        <f t="shared" si="31"/>
        <v>Medium</v>
      </c>
      <c r="G222">
        <v>55</v>
      </c>
      <c r="H222" t="str">
        <f t="shared" si="25"/>
        <v>Medium</v>
      </c>
      <c r="I222" t="str">
        <f t="shared" si="26"/>
        <v>10</v>
      </c>
      <c r="J222" s="4">
        <v>0.5</v>
      </c>
      <c r="K222">
        <v>32</v>
      </c>
      <c r="L222" s="5">
        <v>8</v>
      </c>
      <c r="M222" s="6">
        <f t="shared" si="27"/>
        <v>16</v>
      </c>
      <c r="N222" t="str">
        <f t="shared" si="28"/>
        <v>10</v>
      </c>
      <c r="O222" s="8">
        <f t="shared" si="29"/>
        <v>20</v>
      </c>
      <c r="P222" s="4">
        <f t="shared" si="30"/>
        <v>16</v>
      </c>
    </row>
    <row r="223" spans="1:16">
      <c r="A223" s="3">
        <v>42957</v>
      </c>
      <c r="B223" s="3" t="str">
        <f t="shared" si="24"/>
        <v>August</v>
      </c>
      <c r="C223" t="s">
        <v>11</v>
      </c>
      <c r="D223">
        <v>70.3</v>
      </c>
      <c r="E223">
        <v>0.65</v>
      </c>
      <c r="F223" t="str">
        <f t="shared" si="31"/>
        <v>Medium</v>
      </c>
      <c r="G223">
        <v>56</v>
      </c>
      <c r="H223" t="str">
        <f t="shared" si="25"/>
        <v>Medium</v>
      </c>
      <c r="I223" t="str">
        <f t="shared" si="26"/>
        <v>10</v>
      </c>
      <c r="J223" s="4">
        <v>0.5</v>
      </c>
      <c r="K223">
        <v>31</v>
      </c>
      <c r="L223" s="5">
        <v>8</v>
      </c>
      <c r="M223" s="6">
        <f t="shared" si="27"/>
        <v>15.5</v>
      </c>
      <c r="N223" t="str">
        <f t="shared" si="28"/>
        <v>10</v>
      </c>
      <c r="O223" s="8">
        <f t="shared" si="29"/>
        <v>20</v>
      </c>
      <c r="P223" s="4">
        <f t="shared" si="30"/>
        <v>15.5</v>
      </c>
    </row>
    <row r="224" spans="1:16">
      <c r="A224" s="3">
        <v>42958</v>
      </c>
      <c r="B224" s="3" t="str">
        <f t="shared" si="24"/>
        <v>August</v>
      </c>
      <c r="C224" t="s">
        <v>12</v>
      </c>
      <c r="D224">
        <v>75</v>
      </c>
      <c r="E224">
        <v>0.67</v>
      </c>
      <c r="F224" t="str">
        <f t="shared" si="31"/>
        <v>Medium</v>
      </c>
      <c r="G224">
        <v>49</v>
      </c>
      <c r="H224" t="str">
        <f t="shared" si="25"/>
        <v>Medium</v>
      </c>
      <c r="I224" t="str">
        <f t="shared" si="26"/>
        <v>10</v>
      </c>
      <c r="J224" s="4">
        <v>0.5</v>
      </c>
      <c r="K224">
        <v>30</v>
      </c>
      <c r="L224" s="5">
        <v>8</v>
      </c>
      <c r="M224" s="6">
        <f t="shared" si="27"/>
        <v>15</v>
      </c>
      <c r="N224" t="str">
        <f t="shared" si="28"/>
        <v>10</v>
      </c>
      <c r="O224" s="8">
        <f t="shared" si="29"/>
        <v>20</v>
      </c>
      <c r="P224" s="4">
        <f t="shared" si="30"/>
        <v>15</v>
      </c>
    </row>
    <row r="225" spans="1:16">
      <c r="A225" s="3">
        <v>42959</v>
      </c>
      <c r="B225" s="3" t="str">
        <f t="shared" si="24"/>
        <v>August</v>
      </c>
      <c r="C225" t="s">
        <v>13</v>
      </c>
      <c r="D225">
        <v>67.7</v>
      </c>
      <c r="E225">
        <v>0.65</v>
      </c>
      <c r="F225" t="str">
        <f t="shared" si="31"/>
        <v>Medium</v>
      </c>
      <c r="G225">
        <v>43</v>
      </c>
      <c r="H225" t="str">
        <f t="shared" si="25"/>
        <v>Medium</v>
      </c>
      <c r="I225" t="str">
        <f t="shared" si="26"/>
        <v>10</v>
      </c>
      <c r="J225" s="4">
        <v>0.5</v>
      </c>
      <c r="K225">
        <v>29</v>
      </c>
      <c r="L225" s="5">
        <v>8</v>
      </c>
      <c r="M225" s="6">
        <f t="shared" si="27"/>
        <v>14.5</v>
      </c>
      <c r="N225" t="str">
        <f t="shared" si="28"/>
        <v>10</v>
      </c>
      <c r="O225" s="8">
        <f t="shared" si="29"/>
        <v>20</v>
      </c>
      <c r="P225" s="4">
        <f t="shared" si="30"/>
        <v>14.5</v>
      </c>
    </row>
    <row r="226" spans="1:16">
      <c r="A226" s="3">
        <v>42960</v>
      </c>
      <c r="B226" s="3" t="str">
        <f t="shared" si="24"/>
        <v>August</v>
      </c>
      <c r="C226" t="s">
        <v>7</v>
      </c>
      <c r="D226">
        <v>67.7</v>
      </c>
      <c r="E226">
        <v>0.65</v>
      </c>
      <c r="F226" t="str">
        <f t="shared" si="31"/>
        <v>Medium</v>
      </c>
      <c r="G226">
        <v>54</v>
      </c>
      <c r="H226" t="str">
        <f t="shared" si="25"/>
        <v>Medium</v>
      </c>
      <c r="I226" t="str">
        <f t="shared" si="26"/>
        <v>10</v>
      </c>
      <c r="J226" s="4">
        <v>0.5</v>
      </c>
      <c r="K226">
        <v>29</v>
      </c>
      <c r="L226" s="5">
        <v>8</v>
      </c>
      <c r="M226" s="6">
        <f t="shared" si="27"/>
        <v>14.5</v>
      </c>
      <c r="N226" t="str">
        <f t="shared" si="28"/>
        <v>10</v>
      </c>
      <c r="O226" s="8">
        <f t="shared" si="29"/>
        <v>20</v>
      </c>
      <c r="P226" s="4">
        <f t="shared" si="30"/>
        <v>14.5</v>
      </c>
    </row>
    <row r="227" spans="1:16">
      <c r="A227" s="3">
        <v>42961</v>
      </c>
      <c r="B227" s="3" t="str">
        <f t="shared" si="24"/>
        <v>August</v>
      </c>
      <c r="C227" t="s">
        <v>8</v>
      </c>
      <c r="D227">
        <v>72.599999999999994</v>
      </c>
      <c r="E227">
        <v>0.59</v>
      </c>
      <c r="F227" t="str">
        <f t="shared" si="31"/>
        <v>Medium</v>
      </c>
      <c r="G227">
        <v>43</v>
      </c>
      <c r="H227" t="str">
        <f t="shared" si="25"/>
        <v>Medium</v>
      </c>
      <c r="I227" t="str">
        <f t="shared" si="26"/>
        <v>10</v>
      </c>
      <c r="J227" s="4">
        <v>0.5</v>
      </c>
      <c r="K227">
        <v>32</v>
      </c>
      <c r="L227" s="5">
        <v>8</v>
      </c>
      <c r="M227" s="6">
        <f t="shared" si="27"/>
        <v>16</v>
      </c>
      <c r="N227" t="str">
        <f t="shared" si="28"/>
        <v>10</v>
      </c>
      <c r="O227" s="8">
        <f t="shared" si="29"/>
        <v>20</v>
      </c>
      <c r="P227" s="4">
        <f t="shared" si="30"/>
        <v>16</v>
      </c>
    </row>
    <row r="228" spans="1:16">
      <c r="A228" s="3">
        <v>42962</v>
      </c>
      <c r="B228" s="3" t="str">
        <f t="shared" si="24"/>
        <v>August</v>
      </c>
      <c r="C228" t="s">
        <v>9</v>
      </c>
      <c r="D228">
        <v>74.3</v>
      </c>
      <c r="E228">
        <v>0.63</v>
      </c>
      <c r="F228" t="str">
        <f t="shared" si="31"/>
        <v>Medium</v>
      </c>
      <c r="G228">
        <v>44</v>
      </c>
      <c r="H228" t="str">
        <f t="shared" si="25"/>
        <v>Medium</v>
      </c>
      <c r="I228" t="str">
        <f t="shared" si="26"/>
        <v>10</v>
      </c>
      <c r="J228" s="4">
        <v>0.5</v>
      </c>
      <c r="K228">
        <v>31</v>
      </c>
      <c r="L228" s="5">
        <v>8</v>
      </c>
      <c r="M228" s="6">
        <f t="shared" si="27"/>
        <v>15.5</v>
      </c>
      <c r="N228" t="str">
        <f t="shared" si="28"/>
        <v>10</v>
      </c>
      <c r="O228" s="8">
        <f t="shared" si="29"/>
        <v>20</v>
      </c>
      <c r="P228" s="4">
        <f t="shared" si="30"/>
        <v>15.5</v>
      </c>
    </row>
    <row r="229" spans="1:16">
      <c r="A229" s="3">
        <v>42963</v>
      </c>
      <c r="B229" s="3" t="str">
        <f t="shared" si="24"/>
        <v>August</v>
      </c>
      <c r="C229" t="s">
        <v>10</v>
      </c>
      <c r="D229">
        <v>71</v>
      </c>
      <c r="E229">
        <v>0.63</v>
      </c>
      <c r="F229" t="str">
        <f t="shared" si="31"/>
        <v>Medium</v>
      </c>
      <c r="G229">
        <v>49</v>
      </c>
      <c r="H229" t="str">
        <f t="shared" si="25"/>
        <v>Medium</v>
      </c>
      <c r="I229" t="str">
        <f t="shared" si="26"/>
        <v>10</v>
      </c>
      <c r="J229" s="4">
        <v>0.5</v>
      </c>
      <c r="K229">
        <v>30</v>
      </c>
      <c r="L229" s="5">
        <v>8</v>
      </c>
      <c r="M229" s="6">
        <f t="shared" si="27"/>
        <v>15</v>
      </c>
      <c r="N229" t="str">
        <f t="shared" si="28"/>
        <v>10</v>
      </c>
      <c r="O229" s="8">
        <f t="shared" si="29"/>
        <v>20</v>
      </c>
      <c r="P229" s="4">
        <f t="shared" si="30"/>
        <v>15</v>
      </c>
    </row>
    <row r="230" spans="1:16">
      <c r="A230" s="3">
        <v>42964</v>
      </c>
      <c r="B230" s="3" t="str">
        <f t="shared" si="24"/>
        <v>August</v>
      </c>
      <c r="C230" t="s">
        <v>11</v>
      </c>
      <c r="D230">
        <v>68</v>
      </c>
      <c r="E230">
        <v>0.67</v>
      </c>
      <c r="F230" t="str">
        <f t="shared" si="31"/>
        <v>Medium</v>
      </c>
      <c r="G230">
        <v>42</v>
      </c>
      <c r="H230" t="str">
        <f t="shared" si="25"/>
        <v>Medium</v>
      </c>
      <c r="I230" t="str">
        <f t="shared" si="26"/>
        <v>10</v>
      </c>
      <c r="J230" s="4">
        <v>0.5</v>
      </c>
      <c r="K230">
        <v>30</v>
      </c>
      <c r="L230" s="5">
        <v>8</v>
      </c>
      <c r="M230" s="6">
        <f t="shared" si="27"/>
        <v>15</v>
      </c>
      <c r="N230" t="str">
        <f t="shared" si="28"/>
        <v>10</v>
      </c>
      <c r="O230" s="8">
        <f t="shared" si="29"/>
        <v>20</v>
      </c>
      <c r="P230" s="4">
        <f t="shared" si="30"/>
        <v>15</v>
      </c>
    </row>
    <row r="231" spans="1:16">
      <c r="A231" s="3">
        <v>42965</v>
      </c>
      <c r="B231" s="3" t="str">
        <f t="shared" si="24"/>
        <v>August</v>
      </c>
      <c r="C231" t="s">
        <v>12</v>
      </c>
      <c r="D231">
        <v>65.7</v>
      </c>
      <c r="E231">
        <v>0.69</v>
      </c>
      <c r="F231" t="str">
        <f t="shared" si="31"/>
        <v>Medium</v>
      </c>
      <c r="G231">
        <v>45</v>
      </c>
      <c r="H231" t="str">
        <f t="shared" si="25"/>
        <v>Medium</v>
      </c>
      <c r="I231" t="str">
        <f t="shared" si="26"/>
        <v>10</v>
      </c>
      <c r="J231" s="4">
        <v>0.5</v>
      </c>
      <c r="K231">
        <v>29</v>
      </c>
      <c r="L231" s="5">
        <v>8</v>
      </c>
      <c r="M231" s="6">
        <f t="shared" si="27"/>
        <v>14.5</v>
      </c>
      <c r="N231" t="str">
        <f t="shared" si="28"/>
        <v>10</v>
      </c>
      <c r="O231" s="8">
        <f t="shared" si="29"/>
        <v>20</v>
      </c>
      <c r="P231" s="4">
        <f t="shared" si="30"/>
        <v>14.5</v>
      </c>
    </row>
    <row r="232" spans="1:16">
      <c r="A232" s="3">
        <v>42966</v>
      </c>
      <c r="B232" s="3" t="str">
        <f t="shared" si="24"/>
        <v>August</v>
      </c>
      <c r="C232" t="s">
        <v>13</v>
      </c>
      <c r="D232">
        <v>79.599999999999994</v>
      </c>
      <c r="E232">
        <v>0.61</v>
      </c>
      <c r="F232" t="str">
        <f t="shared" si="31"/>
        <v>Medium</v>
      </c>
      <c r="G232">
        <v>58</v>
      </c>
      <c r="H232" t="str">
        <f t="shared" si="25"/>
        <v>Medium</v>
      </c>
      <c r="I232" t="str">
        <f t="shared" si="26"/>
        <v>10</v>
      </c>
      <c r="J232" s="4">
        <v>0.5</v>
      </c>
      <c r="K232">
        <v>32</v>
      </c>
      <c r="L232" s="5">
        <v>8</v>
      </c>
      <c r="M232" s="6">
        <f t="shared" si="27"/>
        <v>16</v>
      </c>
      <c r="N232" t="str">
        <f t="shared" si="28"/>
        <v>10</v>
      </c>
      <c r="O232" s="8">
        <f t="shared" si="29"/>
        <v>20</v>
      </c>
      <c r="P232" s="4">
        <f t="shared" si="30"/>
        <v>16</v>
      </c>
    </row>
    <row r="233" spans="1:16">
      <c r="A233" s="3">
        <v>42967</v>
      </c>
      <c r="B233" s="3" t="str">
        <f t="shared" si="24"/>
        <v>August</v>
      </c>
      <c r="C233" t="s">
        <v>7</v>
      </c>
      <c r="D233">
        <v>74.3</v>
      </c>
      <c r="E233">
        <v>0.65</v>
      </c>
      <c r="F233" t="str">
        <f t="shared" si="31"/>
        <v>Medium</v>
      </c>
      <c r="G233">
        <v>53</v>
      </c>
      <c r="H233" t="str">
        <f t="shared" si="25"/>
        <v>Medium</v>
      </c>
      <c r="I233" t="str">
        <f t="shared" si="26"/>
        <v>10</v>
      </c>
      <c r="J233" s="4">
        <v>0.5</v>
      </c>
      <c r="K233">
        <v>31</v>
      </c>
      <c r="L233" s="5">
        <v>8</v>
      </c>
      <c r="M233" s="6">
        <f t="shared" si="27"/>
        <v>15.5</v>
      </c>
      <c r="N233" t="str">
        <f t="shared" si="28"/>
        <v>10</v>
      </c>
      <c r="O233" s="8">
        <f t="shared" si="29"/>
        <v>20</v>
      </c>
      <c r="P233" s="4">
        <f t="shared" si="30"/>
        <v>15.5</v>
      </c>
    </row>
    <row r="234" spans="1:16">
      <c r="A234" s="3">
        <v>42968</v>
      </c>
      <c r="B234" s="3" t="str">
        <f t="shared" si="24"/>
        <v>August</v>
      </c>
      <c r="C234" t="s">
        <v>8</v>
      </c>
      <c r="D234">
        <v>68</v>
      </c>
      <c r="E234">
        <v>0.65</v>
      </c>
      <c r="F234" t="str">
        <f t="shared" si="31"/>
        <v>Medium</v>
      </c>
      <c r="G234">
        <v>58</v>
      </c>
      <c r="H234" t="str">
        <f t="shared" si="25"/>
        <v>Medium</v>
      </c>
      <c r="I234" t="str">
        <f t="shared" si="26"/>
        <v>10</v>
      </c>
      <c r="J234" s="4">
        <v>0.5</v>
      </c>
      <c r="K234">
        <v>30</v>
      </c>
      <c r="L234" s="5">
        <v>8</v>
      </c>
      <c r="M234" s="6">
        <f t="shared" si="27"/>
        <v>15</v>
      </c>
      <c r="N234" t="str">
        <f t="shared" si="28"/>
        <v>10</v>
      </c>
      <c r="O234" s="8">
        <f t="shared" si="29"/>
        <v>20</v>
      </c>
      <c r="P234" s="4">
        <f t="shared" si="30"/>
        <v>15</v>
      </c>
    </row>
    <row r="235" spans="1:16">
      <c r="A235" s="3">
        <v>42969</v>
      </c>
      <c r="B235" s="3" t="str">
        <f t="shared" si="24"/>
        <v>August</v>
      </c>
      <c r="C235" t="s">
        <v>9</v>
      </c>
      <c r="D235">
        <v>69</v>
      </c>
      <c r="E235">
        <v>0.63</v>
      </c>
      <c r="F235" t="str">
        <f t="shared" si="31"/>
        <v>Medium</v>
      </c>
      <c r="G235">
        <v>55</v>
      </c>
      <c r="H235" t="str">
        <f t="shared" si="25"/>
        <v>Medium</v>
      </c>
      <c r="I235" t="str">
        <f t="shared" si="26"/>
        <v>10</v>
      </c>
      <c r="J235" s="4">
        <v>0.5</v>
      </c>
      <c r="K235">
        <v>30</v>
      </c>
      <c r="L235" s="5">
        <v>8</v>
      </c>
      <c r="M235" s="6">
        <f t="shared" si="27"/>
        <v>15</v>
      </c>
      <c r="N235" t="str">
        <f t="shared" si="28"/>
        <v>10</v>
      </c>
      <c r="O235" s="8">
        <f t="shared" si="29"/>
        <v>20</v>
      </c>
      <c r="P235" s="4">
        <f t="shared" si="30"/>
        <v>15</v>
      </c>
    </row>
    <row r="236" spans="1:16">
      <c r="A236" s="3">
        <v>42970</v>
      </c>
      <c r="B236" s="3" t="str">
        <f t="shared" si="24"/>
        <v>August</v>
      </c>
      <c r="C236" t="s">
        <v>10</v>
      </c>
      <c r="D236">
        <v>70.7</v>
      </c>
      <c r="E236">
        <v>0.67</v>
      </c>
      <c r="F236" t="str">
        <f t="shared" si="31"/>
        <v>Medium</v>
      </c>
      <c r="G236">
        <v>33</v>
      </c>
      <c r="H236" t="str">
        <f t="shared" si="25"/>
        <v>Low</v>
      </c>
      <c r="I236" t="str">
        <f t="shared" si="26"/>
        <v>5</v>
      </c>
      <c r="J236" s="4">
        <v>0.5</v>
      </c>
      <c r="K236">
        <v>29</v>
      </c>
      <c r="L236" s="5">
        <v>8</v>
      </c>
      <c r="M236" s="6">
        <f t="shared" si="27"/>
        <v>14.5</v>
      </c>
      <c r="N236" t="str">
        <f t="shared" si="28"/>
        <v>10</v>
      </c>
      <c r="O236" s="8">
        <f t="shared" si="29"/>
        <v>15</v>
      </c>
      <c r="P236" s="4">
        <f t="shared" si="30"/>
        <v>14.5</v>
      </c>
    </row>
    <row r="237" spans="1:16">
      <c r="A237" s="3">
        <v>42971</v>
      </c>
      <c r="B237" s="3" t="str">
        <f t="shared" si="24"/>
        <v>August</v>
      </c>
      <c r="C237" t="s">
        <v>11</v>
      </c>
      <c r="D237">
        <v>74.599999999999994</v>
      </c>
      <c r="E237">
        <v>0.59</v>
      </c>
      <c r="F237" t="str">
        <f t="shared" si="31"/>
        <v>Medium</v>
      </c>
      <c r="G237">
        <v>64</v>
      </c>
      <c r="H237" t="str">
        <f t="shared" si="25"/>
        <v>High</v>
      </c>
      <c r="I237" t="str">
        <f t="shared" si="26"/>
        <v>15</v>
      </c>
      <c r="J237" s="4">
        <v>0.5</v>
      </c>
      <c r="K237">
        <v>32</v>
      </c>
      <c r="L237" s="5">
        <v>8</v>
      </c>
      <c r="M237" s="6">
        <f t="shared" si="27"/>
        <v>16</v>
      </c>
      <c r="N237" t="str">
        <f t="shared" si="28"/>
        <v>10</v>
      </c>
      <c r="O237" s="8">
        <f t="shared" si="29"/>
        <v>25</v>
      </c>
      <c r="P237" s="4">
        <f t="shared" si="30"/>
        <v>16</v>
      </c>
    </row>
    <row r="238" spans="1:16">
      <c r="A238" s="3">
        <v>42972</v>
      </c>
      <c r="B238" s="3" t="str">
        <f t="shared" si="24"/>
        <v>August</v>
      </c>
      <c r="C238" t="s">
        <v>12</v>
      </c>
      <c r="D238">
        <v>71</v>
      </c>
      <c r="E238">
        <v>0.63</v>
      </c>
      <c r="F238" t="str">
        <f t="shared" si="31"/>
        <v>Medium</v>
      </c>
      <c r="G238">
        <v>55</v>
      </c>
      <c r="H238" t="str">
        <f t="shared" si="25"/>
        <v>Medium</v>
      </c>
      <c r="I238" t="str">
        <f t="shared" si="26"/>
        <v>10</v>
      </c>
      <c r="J238" s="4">
        <v>0.5</v>
      </c>
      <c r="K238">
        <v>30</v>
      </c>
      <c r="L238" s="5">
        <v>8</v>
      </c>
      <c r="M238" s="6">
        <f t="shared" si="27"/>
        <v>15</v>
      </c>
      <c r="N238" t="str">
        <f t="shared" si="28"/>
        <v>10</v>
      </c>
      <c r="O238" s="8">
        <f t="shared" si="29"/>
        <v>20</v>
      </c>
      <c r="P238" s="4">
        <f t="shared" si="30"/>
        <v>15</v>
      </c>
    </row>
    <row r="239" spans="1:16">
      <c r="A239" s="3">
        <v>42973</v>
      </c>
      <c r="B239" s="3" t="str">
        <f t="shared" si="24"/>
        <v>August</v>
      </c>
      <c r="C239" t="s">
        <v>13</v>
      </c>
      <c r="D239">
        <v>70</v>
      </c>
      <c r="E239">
        <v>0.63</v>
      </c>
      <c r="F239" t="str">
        <f t="shared" si="31"/>
        <v>Medium</v>
      </c>
      <c r="G239">
        <v>46</v>
      </c>
      <c r="H239" t="str">
        <f t="shared" si="25"/>
        <v>Medium</v>
      </c>
      <c r="I239" t="str">
        <f t="shared" si="26"/>
        <v>10</v>
      </c>
      <c r="J239" s="4">
        <v>0.5</v>
      </c>
      <c r="K239">
        <v>30</v>
      </c>
      <c r="L239" s="5">
        <v>8</v>
      </c>
      <c r="M239" s="6">
        <f t="shared" si="27"/>
        <v>15</v>
      </c>
      <c r="N239" t="str">
        <f t="shared" si="28"/>
        <v>10</v>
      </c>
      <c r="O239" s="8">
        <f t="shared" si="29"/>
        <v>20</v>
      </c>
      <c r="P239" s="4">
        <f t="shared" si="30"/>
        <v>15</v>
      </c>
    </row>
    <row r="240" spans="1:16">
      <c r="A240" s="3">
        <v>42974</v>
      </c>
      <c r="B240" s="3" t="str">
        <f t="shared" si="24"/>
        <v>August</v>
      </c>
      <c r="C240" t="s">
        <v>7</v>
      </c>
      <c r="D240">
        <v>65.7</v>
      </c>
      <c r="E240">
        <v>0.65</v>
      </c>
      <c r="F240" t="str">
        <f t="shared" si="31"/>
        <v>Medium</v>
      </c>
      <c r="G240">
        <v>45</v>
      </c>
      <c r="H240" t="str">
        <f t="shared" si="25"/>
        <v>Medium</v>
      </c>
      <c r="I240" t="str">
        <f t="shared" si="26"/>
        <v>10</v>
      </c>
      <c r="J240" s="4">
        <v>0.5</v>
      </c>
      <c r="K240">
        <v>29</v>
      </c>
      <c r="L240" s="5">
        <v>8</v>
      </c>
      <c r="M240" s="6">
        <f t="shared" si="27"/>
        <v>14.5</v>
      </c>
      <c r="N240" t="str">
        <f t="shared" si="28"/>
        <v>10</v>
      </c>
      <c r="O240" s="8">
        <f t="shared" si="29"/>
        <v>20</v>
      </c>
      <c r="P240" s="4">
        <f t="shared" si="30"/>
        <v>14.5</v>
      </c>
    </row>
    <row r="241" spans="1:16">
      <c r="A241" s="3">
        <v>42975</v>
      </c>
      <c r="B241" s="3" t="str">
        <f t="shared" si="24"/>
        <v>August</v>
      </c>
      <c r="C241" t="s">
        <v>8</v>
      </c>
      <c r="D241">
        <v>77.599999999999994</v>
      </c>
      <c r="E241">
        <v>0.63</v>
      </c>
      <c r="F241" t="str">
        <f t="shared" si="31"/>
        <v>Medium</v>
      </c>
      <c r="G241">
        <v>49</v>
      </c>
      <c r="H241" t="str">
        <f t="shared" si="25"/>
        <v>Medium</v>
      </c>
      <c r="I241" t="str">
        <f t="shared" si="26"/>
        <v>10</v>
      </c>
      <c r="J241" s="4">
        <v>0.5</v>
      </c>
      <c r="K241">
        <v>32</v>
      </c>
      <c r="L241" s="5">
        <v>8</v>
      </c>
      <c r="M241" s="6">
        <f t="shared" si="27"/>
        <v>16</v>
      </c>
      <c r="N241" t="str">
        <f t="shared" si="28"/>
        <v>10</v>
      </c>
      <c r="O241" s="8">
        <f t="shared" si="29"/>
        <v>20</v>
      </c>
      <c r="P241" s="4">
        <f t="shared" si="30"/>
        <v>16</v>
      </c>
    </row>
    <row r="242" spans="1:16">
      <c r="A242" s="3">
        <v>42976</v>
      </c>
      <c r="B242" s="3" t="str">
        <f t="shared" si="24"/>
        <v>August</v>
      </c>
      <c r="C242" t="s">
        <v>9</v>
      </c>
      <c r="D242">
        <v>75</v>
      </c>
      <c r="E242">
        <v>0.65</v>
      </c>
      <c r="F242" t="str">
        <f t="shared" si="31"/>
        <v>Medium</v>
      </c>
      <c r="G242">
        <v>40</v>
      </c>
      <c r="H242" t="str">
        <f t="shared" si="25"/>
        <v>Medium</v>
      </c>
      <c r="I242" t="str">
        <f t="shared" si="26"/>
        <v>10</v>
      </c>
      <c r="J242" s="4">
        <v>0.5</v>
      </c>
      <c r="K242">
        <v>30</v>
      </c>
      <c r="L242" s="5">
        <v>8</v>
      </c>
      <c r="M242" s="6">
        <f t="shared" si="27"/>
        <v>15</v>
      </c>
      <c r="N242" t="str">
        <f t="shared" si="28"/>
        <v>10</v>
      </c>
      <c r="O242" s="8">
        <f t="shared" si="29"/>
        <v>20</v>
      </c>
      <c r="P242" s="4">
        <f t="shared" si="30"/>
        <v>15</v>
      </c>
    </row>
    <row r="243" spans="1:16">
      <c r="A243" s="3">
        <v>42977</v>
      </c>
      <c r="B243" s="3" t="str">
        <f t="shared" si="24"/>
        <v>August</v>
      </c>
      <c r="C243" t="s">
        <v>10</v>
      </c>
      <c r="D243">
        <v>72</v>
      </c>
      <c r="E243">
        <v>0.63</v>
      </c>
      <c r="F243" t="str">
        <f t="shared" si="31"/>
        <v>Medium</v>
      </c>
      <c r="G243">
        <v>51</v>
      </c>
      <c r="H243" t="str">
        <f t="shared" si="25"/>
        <v>Medium</v>
      </c>
      <c r="I243" t="str">
        <f t="shared" si="26"/>
        <v>10</v>
      </c>
      <c r="J243" s="4">
        <v>0.5</v>
      </c>
      <c r="K243">
        <v>30</v>
      </c>
      <c r="L243" s="5">
        <v>8</v>
      </c>
      <c r="M243" s="6">
        <f t="shared" si="27"/>
        <v>15</v>
      </c>
      <c r="N243" t="str">
        <f t="shared" si="28"/>
        <v>10</v>
      </c>
      <c r="O243" s="8">
        <f t="shared" si="29"/>
        <v>20</v>
      </c>
      <c r="P243" s="4">
        <f t="shared" si="30"/>
        <v>15</v>
      </c>
    </row>
    <row r="244" spans="1:16">
      <c r="A244" s="3">
        <v>42978</v>
      </c>
      <c r="B244" s="3" t="str">
        <f t="shared" si="24"/>
        <v>August</v>
      </c>
      <c r="C244" t="s">
        <v>11</v>
      </c>
      <c r="D244">
        <v>67.7</v>
      </c>
      <c r="E244">
        <v>0.69</v>
      </c>
      <c r="F244" t="str">
        <f t="shared" si="31"/>
        <v>Medium</v>
      </c>
      <c r="G244">
        <v>58</v>
      </c>
      <c r="H244" t="str">
        <f t="shared" si="25"/>
        <v>Medium</v>
      </c>
      <c r="I244" t="str">
        <f t="shared" si="26"/>
        <v>10</v>
      </c>
      <c r="J244" s="4">
        <v>0.5</v>
      </c>
      <c r="K244">
        <v>29</v>
      </c>
      <c r="L244" s="5">
        <v>8</v>
      </c>
      <c r="M244" s="6">
        <f t="shared" si="27"/>
        <v>14.5</v>
      </c>
      <c r="N244" t="str">
        <f t="shared" si="28"/>
        <v>10</v>
      </c>
      <c r="O244" s="8">
        <f t="shared" si="29"/>
        <v>20</v>
      </c>
      <c r="P244" s="4">
        <f t="shared" si="30"/>
        <v>14.5</v>
      </c>
    </row>
    <row r="245" spans="1:16">
      <c r="A245" s="3">
        <v>42979</v>
      </c>
      <c r="B245" s="3" t="str">
        <f t="shared" si="24"/>
        <v>September</v>
      </c>
      <c r="C245" t="s">
        <v>12</v>
      </c>
      <c r="D245">
        <v>71.7</v>
      </c>
      <c r="E245">
        <v>0.69</v>
      </c>
      <c r="F245" t="str">
        <f t="shared" si="31"/>
        <v>Medium</v>
      </c>
      <c r="G245">
        <v>41</v>
      </c>
      <c r="H245" t="str">
        <f t="shared" si="25"/>
        <v>Medium</v>
      </c>
      <c r="I245" t="str">
        <f t="shared" si="26"/>
        <v>10</v>
      </c>
      <c r="J245" s="4">
        <v>0.3</v>
      </c>
      <c r="K245">
        <v>29</v>
      </c>
      <c r="L245" s="5">
        <v>8</v>
      </c>
      <c r="M245" s="6">
        <f t="shared" si="27"/>
        <v>8.6999999999999993</v>
      </c>
      <c r="N245" t="str">
        <f t="shared" si="28"/>
        <v>10</v>
      </c>
      <c r="O245" s="8">
        <f t="shared" si="29"/>
        <v>20</v>
      </c>
      <c r="P245" s="4">
        <f t="shared" si="30"/>
        <v>8.6999999999999993</v>
      </c>
    </row>
    <row r="246" spans="1:16">
      <c r="A246" s="3">
        <v>42980</v>
      </c>
      <c r="B246" s="3" t="str">
        <f t="shared" si="24"/>
        <v>September</v>
      </c>
      <c r="C246" t="s">
        <v>13</v>
      </c>
      <c r="D246">
        <v>67.400000000000006</v>
      </c>
      <c r="E246">
        <v>0.69</v>
      </c>
      <c r="F246" t="str">
        <f t="shared" si="31"/>
        <v>Medium</v>
      </c>
      <c r="G246">
        <v>53</v>
      </c>
      <c r="H246" t="str">
        <f t="shared" si="25"/>
        <v>Medium</v>
      </c>
      <c r="I246" t="str">
        <f t="shared" si="26"/>
        <v>10</v>
      </c>
      <c r="J246" s="4">
        <v>0.3</v>
      </c>
      <c r="K246">
        <v>28</v>
      </c>
      <c r="L246" s="5">
        <v>8</v>
      </c>
      <c r="M246" s="6">
        <f t="shared" si="27"/>
        <v>8.4</v>
      </c>
      <c r="N246" t="str">
        <f t="shared" si="28"/>
        <v>10</v>
      </c>
      <c r="O246" s="8">
        <f t="shared" si="29"/>
        <v>20</v>
      </c>
      <c r="P246" s="4">
        <f t="shared" si="30"/>
        <v>8.4</v>
      </c>
    </row>
    <row r="247" spans="1:16">
      <c r="A247" s="3">
        <v>42981</v>
      </c>
      <c r="B247" s="3" t="str">
        <f t="shared" si="24"/>
        <v>September</v>
      </c>
      <c r="C247" t="s">
        <v>7</v>
      </c>
      <c r="D247">
        <v>61.1</v>
      </c>
      <c r="E247">
        <v>0.69</v>
      </c>
      <c r="F247" t="str">
        <f t="shared" si="31"/>
        <v>Medium</v>
      </c>
      <c r="G247">
        <v>50</v>
      </c>
      <c r="H247" t="str">
        <f t="shared" si="25"/>
        <v>Medium</v>
      </c>
      <c r="I247" t="str">
        <f t="shared" si="26"/>
        <v>10</v>
      </c>
      <c r="J247" s="4">
        <v>0.3</v>
      </c>
      <c r="K247">
        <v>27</v>
      </c>
      <c r="L247" s="5">
        <v>8</v>
      </c>
      <c r="M247" s="6">
        <f t="shared" si="27"/>
        <v>8.1</v>
      </c>
      <c r="N247" t="str">
        <f t="shared" si="28"/>
        <v>10</v>
      </c>
      <c r="O247" s="8">
        <f t="shared" si="29"/>
        <v>20</v>
      </c>
      <c r="P247" s="4">
        <f t="shared" si="30"/>
        <v>8.1</v>
      </c>
    </row>
    <row r="248" spans="1:16">
      <c r="A248" s="3">
        <v>42982</v>
      </c>
      <c r="B248" s="3" t="str">
        <f t="shared" si="24"/>
        <v>September</v>
      </c>
      <c r="C248" t="s">
        <v>8</v>
      </c>
      <c r="D248">
        <v>59.8</v>
      </c>
      <c r="E248">
        <v>0.74</v>
      </c>
      <c r="F248" t="str">
        <f t="shared" si="31"/>
        <v>Medium</v>
      </c>
      <c r="G248">
        <v>54</v>
      </c>
      <c r="H248" t="str">
        <f t="shared" si="25"/>
        <v>Medium</v>
      </c>
      <c r="I248" t="str">
        <f t="shared" si="26"/>
        <v>10</v>
      </c>
      <c r="J248" s="4">
        <v>0.3</v>
      </c>
      <c r="K248">
        <v>26</v>
      </c>
      <c r="L248" s="5">
        <v>8</v>
      </c>
      <c r="M248" s="6">
        <f t="shared" si="27"/>
        <v>7.8</v>
      </c>
      <c r="N248" t="str">
        <f t="shared" si="28"/>
        <v>0</v>
      </c>
      <c r="O248" s="8">
        <f t="shared" si="29"/>
        <v>10</v>
      </c>
      <c r="P248" s="4">
        <f t="shared" si="30"/>
        <v>7.8</v>
      </c>
    </row>
    <row r="249" spans="1:16">
      <c r="A249" s="3">
        <v>42983</v>
      </c>
      <c r="B249" s="3" t="str">
        <f t="shared" si="24"/>
        <v>September</v>
      </c>
      <c r="C249" t="s">
        <v>9</v>
      </c>
      <c r="D249">
        <v>61.8</v>
      </c>
      <c r="E249">
        <v>0.71</v>
      </c>
      <c r="F249" t="str">
        <f t="shared" si="31"/>
        <v>Medium</v>
      </c>
      <c r="G249">
        <v>39</v>
      </c>
      <c r="H249" t="str">
        <f t="shared" si="25"/>
        <v>Medium</v>
      </c>
      <c r="I249" t="str">
        <f t="shared" si="26"/>
        <v>10</v>
      </c>
      <c r="J249" s="4">
        <v>0.3</v>
      </c>
      <c r="K249">
        <v>26</v>
      </c>
      <c r="L249" s="5">
        <v>8</v>
      </c>
      <c r="M249" s="6">
        <f t="shared" si="27"/>
        <v>7.8</v>
      </c>
      <c r="N249" t="str">
        <f t="shared" si="28"/>
        <v>0</v>
      </c>
      <c r="O249" s="8">
        <f t="shared" si="29"/>
        <v>10</v>
      </c>
      <c r="P249" s="4">
        <f t="shared" si="30"/>
        <v>7.8</v>
      </c>
    </row>
    <row r="250" spans="1:16">
      <c r="A250" s="3">
        <v>42984</v>
      </c>
      <c r="B250" s="3" t="str">
        <f t="shared" si="24"/>
        <v>September</v>
      </c>
      <c r="C250" t="s">
        <v>10</v>
      </c>
      <c r="D250">
        <v>71.7</v>
      </c>
      <c r="E250">
        <v>0.69</v>
      </c>
      <c r="F250" t="str">
        <f t="shared" si="31"/>
        <v>Medium</v>
      </c>
      <c r="G250">
        <v>60</v>
      </c>
      <c r="H250" t="str">
        <f t="shared" si="25"/>
        <v>Medium</v>
      </c>
      <c r="I250" t="str">
        <f t="shared" si="26"/>
        <v>10</v>
      </c>
      <c r="J250" s="4">
        <v>0.3</v>
      </c>
      <c r="K250">
        <v>29</v>
      </c>
      <c r="L250" s="5">
        <v>8</v>
      </c>
      <c r="M250" s="6">
        <f t="shared" si="27"/>
        <v>8.6999999999999993</v>
      </c>
      <c r="N250" t="str">
        <f t="shared" si="28"/>
        <v>10</v>
      </c>
      <c r="O250" s="8">
        <f t="shared" si="29"/>
        <v>20</v>
      </c>
      <c r="P250" s="4">
        <f t="shared" si="30"/>
        <v>8.6999999999999993</v>
      </c>
    </row>
    <row r="251" spans="1:16">
      <c r="A251" s="3">
        <v>42985</v>
      </c>
      <c r="B251" s="3" t="str">
        <f t="shared" si="24"/>
        <v>September</v>
      </c>
      <c r="C251" t="s">
        <v>11</v>
      </c>
      <c r="D251">
        <v>68.400000000000006</v>
      </c>
      <c r="E251">
        <v>0.67</v>
      </c>
      <c r="F251" t="str">
        <f t="shared" si="31"/>
        <v>Medium</v>
      </c>
      <c r="G251">
        <v>49</v>
      </c>
      <c r="H251" t="str">
        <f t="shared" si="25"/>
        <v>Medium</v>
      </c>
      <c r="I251" t="str">
        <f t="shared" si="26"/>
        <v>10</v>
      </c>
      <c r="J251" s="4">
        <v>0.3</v>
      </c>
      <c r="K251">
        <v>28</v>
      </c>
      <c r="L251" s="5">
        <v>8</v>
      </c>
      <c r="M251" s="6">
        <f t="shared" si="27"/>
        <v>8.4</v>
      </c>
      <c r="N251" t="str">
        <f t="shared" si="28"/>
        <v>10</v>
      </c>
      <c r="O251" s="8">
        <f t="shared" si="29"/>
        <v>20</v>
      </c>
      <c r="P251" s="4">
        <f t="shared" si="30"/>
        <v>8.4</v>
      </c>
    </row>
    <row r="252" spans="1:16">
      <c r="A252" s="3">
        <v>42986</v>
      </c>
      <c r="B252" s="3" t="str">
        <f t="shared" si="24"/>
        <v>September</v>
      </c>
      <c r="C252" t="s">
        <v>12</v>
      </c>
      <c r="D252">
        <v>65.099999999999994</v>
      </c>
      <c r="E252">
        <v>0.71</v>
      </c>
      <c r="F252" t="str">
        <f t="shared" si="31"/>
        <v>Medium</v>
      </c>
      <c r="G252">
        <v>37</v>
      </c>
      <c r="H252" t="str">
        <f t="shared" si="25"/>
        <v>Medium</v>
      </c>
      <c r="I252" t="str">
        <f t="shared" si="26"/>
        <v>10</v>
      </c>
      <c r="J252" s="4">
        <v>0.3</v>
      </c>
      <c r="K252">
        <v>27</v>
      </c>
      <c r="L252" s="5">
        <v>8</v>
      </c>
      <c r="M252" s="6">
        <f t="shared" si="27"/>
        <v>8.1</v>
      </c>
      <c r="N252" t="str">
        <f t="shared" si="28"/>
        <v>10</v>
      </c>
      <c r="O252" s="8">
        <f t="shared" si="29"/>
        <v>20</v>
      </c>
      <c r="P252" s="4">
        <f t="shared" si="30"/>
        <v>8.1</v>
      </c>
    </row>
    <row r="253" spans="1:16">
      <c r="A253" s="3">
        <v>42987</v>
      </c>
      <c r="B253" s="3" t="str">
        <f t="shared" si="24"/>
        <v>September</v>
      </c>
      <c r="C253" t="s">
        <v>13</v>
      </c>
      <c r="D253">
        <v>64.8</v>
      </c>
      <c r="E253">
        <v>0.77</v>
      </c>
      <c r="F253" t="str">
        <f t="shared" si="31"/>
        <v>Medium</v>
      </c>
      <c r="G253">
        <v>45</v>
      </c>
      <c r="H253" t="str">
        <f t="shared" si="25"/>
        <v>Medium</v>
      </c>
      <c r="I253" t="str">
        <f t="shared" si="26"/>
        <v>10</v>
      </c>
      <c r="J253" s="4">
        <v>0.3</v>
      </c>
      <c r="K253">
        <v>26</v>
      </c>
      <c r="L253" s="5">
        <v>8</v>
      </c>
      <c r="M253" s="6">
        <f t="shared" si="27"/>
        <v>7.8</v>
      </c>
      <c r="N253" t="str">
        <f t="shared" si="28"/>
        <v>0</v>
      </c>
      <c r="O253" s="8">
        <f t="shared" si="29"/>
        <v>10</v>
      </c>
      <c r="P253" s="4">
        <f t="shared" si="30"/>
        <v>7.8</v>
      </c>
    </row>
    <row r="254" spans="1:16">
      <c r="A254" s="3">
        <v>42988</v>
      </c>
      <c r="B254" s="3" t="str">
        <f t="shared" si="24"/>
        <v>September</v>
      </c>
      <c r="C254" t="s">
        <v>7</v>
      </c>
      <c r="D254">
        <v>61.8</v>
      </c>
      <c r="E254">
        <v>0.74</v>
      </c>
      <c r="F254" t="str">
        <f t="shared" si="31"/>
        <v>Medium</v>
      </c>
      <c r="G254">
        <v>50</v>
      </c>
      <c r="H254" t="str">
        <f t="shared" si="25"/>
        <v>Medium</v>
      </c>
      <c r="I254" t="str">
        <f t="shared" si="26"/>
        <v>10</v>
      </c>
      <c r="J254" s="4">
        <v>0.3</v>
      </c>
      <c r="K254">
        <v>26</v>
      </c>
      <c r="L254" s="5">
        <v>8</v>
      </c>
      <c r="M254" s="6">
        <f t="shared" si="27"/>
        <v>7.8</v>
      </c>
      <c r="N254" t="str">
        <f t="shared" si="28"/>
        <v>0</v>
      </c>
      <c r="O254" s="8">
        <f t="shared" si="29"/>
        <v>10</v>
      </c>
      <c r="P254" s="4">
        <f t="shared" si="30"/>
        <v>7.8</v>
      </c>
    </row>
    <row r="255" spans="1:16">
      <c r="A255" s="3">
        <v>42989</v>
      </c>
      <c r="B255" s="3" t="str">
        <f t="shared" si="24"/>
        <v>September</v>
      </c>
      <c r="C255" t="s">
        <v>8</v>
      </c>
      <c r="D255">
        <v>68.400000000000006</v>
      </c>
      <c r="E255">
        <v>0.69</v>
      </c>
      <c r="F255" t="str">
        <f t="shared" si="31"/>
        <v>Medium</v>
      </c>
      <c r="G255">
        <v>38</v>
      </c>
      <c r="H255" t="str">
        <f t="shared" si="25"/>
        <v>Medium</v>
      </c>
      <c r="I255" t="str">
        <f t="shared" si="26"/>
        <v>10</v>
      </c>
      <c r="J255" s="4">
        <v>0.3</v>
      </c>
      <c r="K255">
        <v>28</v>
      </c>
      <c r="L255" s="5">
        <v>8</v>
      </c>
      <c r="M255" s="6">
        <f t="shared" si="27"/>
        <v>8.4</v>
      </c>
      <c r="N255" t="str">
        <f t="shared" si="28"/>
        <v>10</v>
      </c>
      <c r="O255" s="8">
        <f t="shared" si="29"/>
        <v>20</v>
      </c>
      <c r="P255" s="4">
        <f t="shared" si="30"/>
        <v>8.4</v>
      </c>
    </row>
    <row r="256" spans="1:16">
      <c r="A256" s="3">
        <v>42990</v>
      </c>
      <c r="B256" s="3" t="str">
        <f t="shared" si="24"/>
        <v>September</v>
      </c>
      <c r="C256" t="s">
        <v>9</v>
      </c>
      <c r="D256">
        <v>61.1</v>
      </c>
      <c r="E256">
        <v>0.71</v>
      </c>
      <c r="F256" t="str">
        <f t="shared" si="31"/>
        <v>Medium</v>
      </c>
      <c r="G256">
        <v>36</v>
      </c>
      <c r="H256" t="str">
        <f t="shared" si="25"/>
        <v>Medium</v>
      </c>
      <c r="I256" t="str">
        <f t="shared" si="26"/>
        <v>10</v>
      </c>
      <c r="J256" s="4">
        <v>0.3</v>
      </c>
      <c r="K256">
        <v>27</v>
      </c>
      <c r="L256" s="5">
        <v>8</v>
      </c>
      <c r="M256" s="6">
        <f t="shared" si="27"/>
        <v>8.1</v>
      </c>
      <c r="N256" t="str">
        <f t="shared" si="28"/>
        <v>10</v>
      </c>
      <c r="O256" s="8">
        <f t="shared" si="29"/>
        <v>20</v>
      </c>
      <c r="P256" s="4">
        <f t="shared" si="30"/>
        <v>8.1</v>
      </c>
    </row>
    <row r="257" spans="1:16">
      <c r="A257" s="3">
        <v>42991</v>
      </c>
      <c r="B257" s="3" t="str">
        <f t="shared" si="24"/>
        <v>September</v>
      </c>
      <c r="C257" t="s">
        <v>10</v>
      </c>
      <c r="D257">
        <v>64.8</v>
      </c>
      <c r="E257">
        <v>0.71</v>
      </c>
      <c r="F257" t="str">
        <f t="shared" si="31"/>
        <v>Medium</v>
      </c>
      <c r="G257">
        <v>42</v>
      </c>
      <c r="H257" t="str">
        <f t="shared" si="25"/>
        <v>Medium</v>
      </c>
      <c r="I257" t="str">
        <f t="shared" si="26"/>
        <v>10</v>
      </c>
      <c r="J257" s="4">
        <v>0.3</v>
      </c>
      <c r="K257">
        <v>26</v>
      </c>
      <c r="L257" s="5">
        <v>8</v>
      </c>
      <c r="M257" s="6">
        <f t="shared" si="27"/>
        <v>7.8</v>
      </c>
      <c r="N257" t="str">
        <f t="shared" si="28"/>
        <v>0</v>
      </c>
      <c r="O257" s="8">
        <f t="shared" si="29"/>
        <v>10</v>
      </c>
      <c r="P257" s="4">
        <f t="shared" si="30"/>
        <v>7.8</v>
      </c>
    </row>
    <row r="258" spans="1:16">
      <c r="A258" s="3">
        <v>42992</v>
      </c>
      <c r="B258" s="3" t="str">
        <f t="shared" ref="B258:B321" si="32">TEXT(A258,"mmmm")</f>
        <v>September</v>
      </c>
      <c r="C258" t="s">
        <v>11</v>
      </c>
      <c r="D258">
        <v>63.8</v>
      </c>
      <c r="E258">
        <v>0.71</v>
      </c>
      <c r="F258" t="str">
        <f t="shared" si="31"/>
        <v>Medium</v>
      </c>
      <c r="G258">
        <v>29</v>
      </c>
      <c r="H258" t="str">
        <f t="shared" ref="H258:H321" si="33">IF(G258&gt;60,"High",IF(G258&gt;35,"Medium",IF(G258&lt;36,"Low")))</f>
        <v>Low</v>
      </c>
      <c r="I258" t="str">
        <f t="shared" ref="I258:I321" si="34">IF(G258&gt;60,"15",IF(G258&gt;35,"10",IF(G258&lt;36,"5")))</f>
        <v>5</v>
      </c>
      <c r="J258" s="4">
        <v>0.3</v>
      </c>
      <c r="K258">
        <v>26</v>
      </c>
      <c r="L258" s="5">
        <v>8</v>
      </c>
      <c r="M258" s="6">
        <f t="shared" ref="M258:M321" si="35">(J258*K258)</f>
        <v>7.8</v>
      </c>
      <c r="N258" t="str">
        <f t="shared" ref="N258:N321" si="36">IF(M258&gt;8,"10",IF(M258&lt;8,"0"))</f>
        <v>0</v>
      </c>
      <c r="O258" s="8">
        <f t="shared" ref="O258:O321" si="37">(I258+N258)</f>
        <v>5</v>
      </c>
      <c r="P258" s="4">
        <f t="shared" ref="P258:P321" si="38">M258</f>
        <v>7.8</v>
      </c>
    </row>
    <row r="259" spans="1:16">
      <c r="A259" s="3">
        <v>42993</v>
      </c>
      <c r="B259" s="3" t="str">
        <f t="shared" si="32"/>
        <v>September</v>
      </c>
      <c r="C259" t="s">
        <v>12</v>
      </c>
      <c r="D259">
        <v>63.4</v>
      </c>
      <c r="E259">
        <v>0.67</v>
      </c>
      <c r="F259" t="str">
        <f t="shared" ref="F259:F322" si="39">IF(E259&gt;1,"Heavy",IF(E259&gt;0,"Medium",IF(E259&lt;1,"None")))</f>
        <v>Medium</v>
      </c>
      <c r="G259">
        <v>41</v>
      </c>
      <c r="H259" t="str">
        <f t="shared" si="33"/>
        <v>Medium</v>
      </c>
      <c r="I259" t="str">
        <f t="shared" si="34"/>
        <v>10</v>
      </c>
      <c r="J259" s="4">
        <v>0.3</v>
      </c>
      <c r="K259">
        <v>28</v>
      </c>
      <c r="L259" s="5">
        <v>8</v>
      </c>
      <c r="M259" s="6">
        <f t="shared" si="35"/>
        <v>8.4</v>
      </c>
      <c r="N259" t="str">
        <f t="shared" si="36"/>
        <v>10</v>
      </c>
      <c r="O259" s="8">
        <f t="shared" si="37"/>
        <v>20</v>
      </c>
      <c r="P259" s="4">
        <f t="shared" si="38"/>
        <v>8.4</v>
      </c>
    </row>
    <row r="260" spans="1:16">
      <c r="A260" s="3">
        <v>42994</v>
      </c>
      <c r="B260" s="3" t="str">
        <f t="shared" si="32"/>
        <v>September</v>
      </c>
      <c r="C260" t="s">
        <v>13</v>
      </c>
      <c r="D260">
        <v>68.099999999999994</v>
      </c>
      <c r="E260">
        <v>0.69</v>
      </c>
      <c r="F260" t="str">
        <f t="shared" si="39"/>
        <v>Medium</v>
      </c>
      <c r="G260">
        <v>37</v>
      </c>
      <c r="H260" t="str">
        <f t="shared" si="33"/>
        <v>Medium</v>
      </c>
      <c r="I260" t="str">
        <f t="shared" si="34"/>
        <v>10</v>
      </c>
      <c r="J260" s="4">
        <v>0.3</v>
      </c>
      <c r="K260">
        <v>27</v>
      </c>
      <c r="L260" s="5">
        <v>8</v>
      </c>
      <c r="M260" s="6">
        <f t="shared" si="35"/>
        <v>8.1</v>
      </c>
      <c r="N260" t="str">
        <f t="shared" si="36"/>
        <v>10</v>
      </c>
      <c r="O260" s="8">
        <f t="shared" si="37"/>
        <v>20</v>
      </c>
      <c r="P260" s="4">
        <f t="shared" si="38"/>
        <v>8.1</v>
      </c>
    </row>
    <row r="261" spans="1:16">
      <c r="A261" s="3">
        <v>42995</v>
      </c>
      <c r="B261" s="3" t="str">
        <f t="shared" si="32"/>
        <v>September</v>
      </c>
      <c r="C261" t="s">
        <v>7</v>
      </c>
      <c r="D261">
        <v>59.8</v>
      </c>
      <c r="E261">
        <v>0.71</v>
      </c>
      <c r="F261" t="str">
        <f t="shared" si="39"/>
        <v>Medium</v>
      </c>
      <c r="G261">
        <v>53</v>
      </c>
      <c r="H261" t="str">
        <f t="shared" si="33"/>
        <v>Medium</v>
      </c>
      <c r="I261" t="str">
        <f t="shared" si="34"/>
        <v>10</v>
      </c>
      <c r="J261" s="4">
        <v>0.3</v>
      </c>
      <c r="K261">
        <v>26</v>
      </c>
      <c r="L261" s="5">
        <v>8</v>
      </c>
      <c r="M261" s="6">
        <f t="shared" si="35"/>
        <v>7.8</v>
      </c>
      <c r="N261" t="str">
        <f t="shared" si="36"/>
        <v>0</v>
      </c>
      <c r="O261" s="8">
        <f t="shared" si="37"/>
        <v>10</v>
      </c>
      <c r="P261" s="4">
        <f t="shared" si="38"/>
        <v>7.8</v>
      </c>
    </row>
    <row r="262" spans="1:16">
      <c r="A262" s="3">
        <v>42996</v>
      </c>
      <c r="B262" s="3" t="str">
        <f t="shared" si="32"/>
        <v>September</v>
      </c>
      <c r="C262" t="s">
        <v>8</v>
      </c>
      <c r="D262">
        <v>64.8</v>
      </c>
      <c r="E262">
        <v>0.71</v>
      </c>
      <c r="F262" t="str">
        <f t="shared" si="39"/>
        <v>Medium</v>
      </c>
      <c r="G262">
        <v>37</v>
      </c>
      <c r="H262" t="str">
        <f t="shared" si="33"/>
        <v>Medium</v>
      </c>
      <c r="I262" t="str">
        <f t="shared" si="34"/>
        <v>10</v>
      </c>
      <c r="J262" s="4">
        <v>0.3</v>
      </c>
      <c r="K262">
        <v>26</v>
      </c>
      <c r="L262" s="5">
        <v>8</v>
      </c>
      <c r="M262" s="6">
        <f t="shared" si="35"/>
        <v>7.8</v>
      </c>
      <c r="N262" t="str">
        <f t="shared" si="36"/>
        <v>0</v>
      </c>
      <c r="O262" s="8">
        <f t="shared" si="37"/>
        <v>10</v>
      </c>
      <c r="P262" s="4">
        <f t="shared" si="38"/>
        <v>7.8</v>
      </c>
    </row>
    <row r="263" spans="1:16">
      <c r="A263" s="3">
        <v>42997</v>
      </c>
      <c r="B263" s="3" t="str">
        <f t="shared" si="32"/>
        <v>September</v>
      </c>
      <c r="C263" t="s">
        <v>9</v>
      </c>
      <c r="D263">
        <v>67.400000000000006</v>
      </c>
      <c r="E263">
        <v>0.67</v>
      </c>
      <c r="F263" t="str">
        <f t="shared" si="39"/>
        <v>Medium</v>
      </c>
      <c r="G263">
        <v>48</v>
      </c>
      <c r="H263" t="str">
        <f t="shared" si="33"/>
        <v>Medium</v>
      </c>
      <c r="I263" t="str">
        <f t="shared" si="34"/>
        <v>10</v>
      </c>
      <c r="J263" s="4">
        <v>0.3</v>
      </c>
      <c r="K263">
        <v>28</v>
      </c>
      <c r="L263" s="5">
        <v>8</v>
      </c>
      <c r="M263" s="6">
        <f t="shared" si="35"/>
        <v>8.4</v>
      </c>
      <c r="N263" t="str">
        <f t="shared" si="36"/>
        <v>10</v>
      </c>
      <c r="O263" s="8">
        <f t="shared" si="37"/>
        <v>20</v>
      </c>
      <c r="P263" s="4">
        <f t="shared" si="38"/>
        <v>8.4</v>
      </c>
    </row>
    <row r="264" spans="1:16">
      <c r="A264" s="3">
        <v>42998</v>
      </c>
      <c r="B264" s="3" t="str">
        <f t="shared" si="32"/>
        <v>September</v>
      </c>
      <c r="C264" t="s">
        <v>10</v>
      </c>
      <c r="D264">
        <v>67.099999999999994</v>
      </c>
      <c r="E264">
        <v>0.69</v>
      </c>
      <c r="F264" t="str">
        <f t="shared" si="39"/>
        <v>Medium</v>
      </c>
      <c r="G264">
        <v>52</v>
      </c>
      <c r="H264" t="str">
        <f t="shared" si="33"/>
        <v>Medium</v>
      </c>
      <c r="I264" t="str">
        <f t="shared" si="34"/>
        <v>10</v>
      </c>
      <c r="J264" s="4">
        <v>0.3</v>
      </c>
      <c r="K264">
        <v>27</v>
      </c>
      <c r="L264" s="5">
        <v>8</v>
      </c>
      <c r="M264" s="6">
        <f t="shared" si="35"/>
        <v>8.1</v>
      </c>
      <c r="N264" t="str">
        <f t="shared" si="36"/>
        <v>10</v>
      </c>
      <c r="O264" s="8">
        <f t="shared" si="37"/>
        <v>20</v>
      </c>
      <c r="P264" s="4">
        <f t="shared" si="38"/>
        <v>8.1</v>
      </c>
    </row>
    <row r="265" spans="1:16">
      <c r="A265" s="3">
        <v>42999</v>
      </c>
      <c r="B265" s="3" t="str">
        <f t="shared" si="32"/>
        <v>September</v>
      </c>
      <c r="C265" t="s">
        <v>11</v>
      </c>
      <c r="D265">
        <v>59.8</v>
      </c>
      <c r="E265">
        <v>0.71</v>
      </c>
      <c r="F265" t="str">
        <f t="shared" si="39"/>
        <v>Medium</v>
      </c>
      <c r="G265">
        <v>42</v>
      </c>
      <c r="H265" t="str">
        <f t="shared" si="33"/>
        <v>Medium</v>
      </c>
      <c r="I265" t="str">
        <f t="shared" si="34"/>
        <v>10</v>
      </c>
      <c r="J265" s="4">
        <v>0.3</v>
      </c>
      <c r="K265">
        <v>26</v>
      </c>
      <c r="L265" s="5">
        <v>8</v>
      </c>
      <c r="M265" s="6">
        <f t="shared" si="35"/>
        <v>7.8</v>
      </c>
      <c r="N265" t="str">
        <f t="shared" si="36"/>
        <v>0</v>
      </c>
      <c r="O265" s="8">
        <f t="shared" si="37"/>
        <v>10</v>
      </c>
      <c r="P265" s="4">
        <f t="shared" si="38"/>
        <v>7.8</v>
      </c>
    </row>
    <row r="266" spans="1:16">
      <c r="A266" s="3">
        <v>43000</v>
      </c>
      <c r="B266" s="3" t="str">
        <f t="shared" si="32"/>
        <v>September</v>
      </c>
      <c r="C266" t="s">
        <v>12</v>
      </c>
      <c r="D266">
        <v>64.8</v>
      </c>
      <c r="E266">
        <v>0.74</v>
      </c>
      <c r="F266" t="str">
        <f t="shared" si="39"/>
        <v>Medium</v>
      </c>
      <c r="G266">
        <v>34</v>
      </c>
      <c r="H266" t="str">
        <f t="shared" si="33"/>
        <v>Low</v>
      </c>
      <c r="I266" t="str">
        <f t="shared" si="34"/>
        <v>5</v>
      </c>
      <c r="J266" s="4">
        <v>0.3</v>
      </c>
      <c r="K266">
        <v>26</v>
      </c>
      <c r="L266" s="5">
        <v>8</v>
      </c>
      <c r="M266" s="6">
        <f t="shared" si="35"/>
        <v>7.8</v>
      </c>
      <c r="N266" t="str">
        <f t="shared" si="36"/>
        <v>0</v>
      </c>
      <c r="O266" s="8">
        <f t="shared" si="37"/>
        <v>5</v>
      </c>
      <c r="P266" s="4">
        <f t="shared" si="38"/>
        <v>7.8</v>
      </c>
    </row>
    <row r="267" spans="1:16">
      <c r="A267" s="3">
        <v>43001</v>
      </c>
      <c r="B267" s="3" t="str">
        <f t="shared" si="32"/>
        <v>September</v>
      </c>
      <c r="C267" t="s">
        <v>13</v>
      </c>
      <c r="D267">
        <v>63.4</v>
      </c>
      <c r="E267">
        <v>0.71</v>
      </c>
      <c r="F267" t="str">
        <f t="shared" si="39"/>
        <v>Medium</v>
      </c>
      <c r="G267">
        <v>39</v>
      </c>
      <c r="H267" t="str">
        <f t="shared" si="33"/>
        <v>Medium</v>
      </c>
      <c r="I267" t="str">
        <f t="shared" si="34"/>
        <v>10</v>
      </c>
      <c r="J267" s="4">
        <v>0.3</v>
      </c>
      <c r="K267">
        <v>28</v>
      </c>
      <c r="L267" s="5">
        <v>8</v>
      </c>
      <c r="M267" s="6">
        <f t="shared" si="35"/>
        <v>8.4</v>
      </c>
      <c r="N267" t="str">
        <f t="shared" si="36"/>
        <v>10</v>
      </c>
      <c r="O267" s="8">
        <f t="shared" si="37"/>
        <v>20</v>
      </c>
      <c r="P267" s="4">
        <f t="shared" si="38"/>
        <v>8.4</v>
      </c>
    </row>
    <row r="268" spans="1:16">
      <c r="A268" s="3">
        <v>43002</v>
      </c>
      <c r="B268" s="3" t="str">
        <f t="shared" si="32"/>
        <v>September</v>
      </c>
      <c r="C268" t="s">
        <v>7</v>
      </c>
      <c r="D268">
        <v>63.4</v>
      </c>
      <c r="E268">
        <v>0.71</v>
      </c>
      <c r="F268" t="str">
        <f t="shared" si="39"/>
        <v>Medium</v>
      </c>
      <c r="G268">
        <v>43</v>
      </c>
      <c r="H268" t="str">
        <f t="shared" si="33"/>
        <v>Medium</v>
      </c>
      <c r="I268" t="str">
        <f t="shared" si="34"/>
        <v>10</v>
      </c>
      <c r="J268" s="4">
        <v>0.3</v>
      </c>
      <c r="K268">
        <v>28</v>
      </c>
      <c r="L268" s="5">
        <v>8</v>
      </c>
      <c r="M268" s="6">
        <f t="shared" si="35"/>
        <v>8.4</v>
      </c>
      <c r="N268" t="str">
        <f t="shared" si="36"/>
        <v>10</v>
      </c>
      <c r="O268" s="8">
        <f t="shared" si="37"/>
        <v>20</v>
      </c>
      <c r="P268" s="4">
        <f t="shared" si="38"/>
        <v>8.4</v>
      </c>
    </row>
    <row r="269" spans="1:16">
      <c r="A269" s="3">
        <v>43003</v>
      </c>
      <c r="B269" s="3" t="str">
        <f t="shared" si="32"/>
        <v>September</v>
      </c>
      <c r="C269" t="s">
        <v>8</v>
      </c>
      <c r="D269">
        <v>61.1</v>
      </c>
      <c r="E269">
        <v>0.71</v>
      </c>
      <c r="F269" t="str">
        <f t="shared" si="39"/>
        <v>Medium</v>
      </c>
      <c r="G269">
        <v>33</v>
      </c>
      <c r="H269" t="str">
        <f t="shared" si="33"/>
        <v>Low</v>
      </c>
      <c r="I269" t="str">
        <f t="shared" si="34"/>
        <v>5</v>
      </c>
      <c r="J269" s="4">
        <v>0.3</v>
      </c>
      <c r="K269">
        <v>27</v>
      </c>
      <c r="L269" s="5">
        <v>8</v>
      </c>
      <c r="M269" s="6">
        <f t="shared" si="35"/>
        <v>8.1</v>
      </c>
      <c r="N269" t="str">
        <f t="shared" si="36"/>
        <v>10</v>
      </c>
      <c r="O269" s="8">
        <f t="shared" si="37"/>
        <v>15</v>
      </c>
      <c r="P269" s="4">
        <f t="shared" si="38"/>
        <v>8.1</v>
      </c>
    </row>
    <row r="270" spans="1:16">
      <c r="A270" s="3">
        <v>43004</v>
      </c>
      <c r="B270" s="3" t="str">
        <f t="shared" si="32"/>
        <v>September</v>
      </c>
      <c r="C270" t="s">
        <v>9</v>
      </c>
      <c r="D270">
        <v>61.8</v>
      </c>
      <c r="E270">
        <v>0.77</v>
      </c>
      <c r="F270" t="str">
        <f t="shared" si="39"/>
        <v>Medium</v>
      </c>
      <c r="G270">
        <v>51</v>
      </c>
      <c r="H270" t="str">
        <f t="shared" si="33"/>
        <v>Medium</v>
      </c>
      <c r="I270" t="str">
        <f t="shared" si="34"/>
        <v>10</v>
      </c>
      <c r="J270" s="4">
        <v>0.3</v>
      </c>
      <c r="K270">
        <v>26</v>
      </c>
      <c r="L270" s="5">
        <v>8</v>
      </c>
      <c r="M270" s="6">
        <f t="shared" si="35"/>
        <v>7.8</v>
      </c>
      <c r="N270" t="str">
        <f t="shared" si="36"/>
        <v>0</v>
      </c>
      <c r="O270" s="8">
        <f t="shared" si="37"/>
        <v>10</v>
      </c>
      <c r="P270" s="4">
        <f t="shared" si="38"/>
        <v>7.8</v>
      </c>
    </row>
    <row r="271" spans="1:16">
      <c r="A271" s="3">
        <v>43005</v>
      </c>
      <c r="B271" s="3" t="str">
        <f t="shared" si="32"/>
        <v>September</v>
      </c>
      <c r="C271" t="s">
        <v>10</v>
      </c>
      <c r="D271">
        <v>70.7</v>
      </c>
      <c r="E271">
        <v>0.67</v>
      </c>
      <c r="F271" t="str">
        <f t="shared" si="39"/>
        <v>Medium</v>
      </c>
      <c r="G271">
        <v>51</v>
      </c>
      <c r="H271" t="str">
        <f t="shared" si="33"/>
        <v>Medium</v>
      </c>
      <c r="I271" t="str">
        <f t="shared" si="34"/>
        <v>10</v>
      </c>
      <c r="J271" s="4">
        <v>0.3</v>
      </c>
      <c r="K271">
        <v>29</v>
      </c>
      <c r="L271" s="5">
        <v>8</v>
      </c>
      <c r="M271" s="6">
        <f t="shared" si="35"/>
        <v>8.6999999999999993</v>
      </c>
      <c r="N271" t="str">
        <f t="shared" si="36"/>
        <v>10</v>
      </c>
      <c r="O271" s="8">
        <f t="shared" si="37"/>
        <v>20</v>
      </c>
      <c r="P271" s="4">
        <f t="shared" si="38"/>
        <v>8.6999999999999993</v>
      </c>
    </row>
    <row r="272" spans="1:16">
      <c r="A272" s="3">
        <v>43006</v>
      </c>
      <c r="B272" s="3" t="str">
        <f t="shared" si="32"/>
        <v>September</v>
      </c>
      <c r="C272" t="s">
        <v>11</v>
      </c>
      <c r="D272">
        <v>67.400000000000006</v>
      </c>
      <c r="E272">
        <v>0.69</v>
      </c>
      <c r="F272" t="str">
        <f t="shared" si="39"/>
        <v>Medium</v>
      </c>
      <c r="G272">
        <v>38</v>
      </c>
      <c r="H272" t="str">
        <f t="shared" si="33"/>
        <v>Medium</v>
      </c>
      <c r="I272" t="str">
        <f t="shared" si="34"/>
        <v>10</v>
      </c>
      <c r="J272" s="4">
        <v>0.3</v>
      </c>
      <c r="K272">
        <v>28</v>
      </c>
      <c r="L272" s="5">
        <v>8</v>
      </c>
      <c r="M272" s="6">
        <f t="shared" si="35"/>
        <v>8.4</v>
      </c>
      <c r="N272" t="str">
        <f t="shared" si="36"/>
        <v>10</v>
      </c>
      <c r="O272" s="8">
        <f t="shared" si="37"/>
        <v>20</v>
      </c>
      <c r="P272" s="4">
        <f t="shared" si="38"/>
        <v>8.4</v>
      </c>
    </row>
    <row r="273" spans="1:16">
      <c r="A273" s="3">
        <v>43007</v>
      </c>
      <c r="B273" s="3" t="str">
        <f t="shared" si="32"/>
        <v>September</v>
      </c>
      <c r="C273" t="s">
        <v>12</v>
      </c>
      <c r="D273">
        <v>66.099999999999994</v>
      </c>
      <c r="E273">
        <v>0.71</v>
      </c>
      <c r="F273" t="str">
        <f t="shared" si="39"/>
        <v>Medium</v>
      </c>
      <c r="G273">
        <v>48</v>
      </c>
      <c r="H273" t="str">
        <f t="shared" si="33"/>
        <v>Medium</v>
      </c>
      <c r="I273" t="str">
        <f t="shared" si="34"/>
        <v>10</v>
      </c>
      <c r="J273" s="4">
        <v>0.3</v>
      </c>
      <c r="K273">
        <v>27</v>
      </c>
      <c r="L273" s="5">
        <v>8</v>
      </c>
      <c r="M273" s="6">
        <f t="shared" si="35"/>
        <v>8.1</v>
      </c>
      <c r="N273" t="str">
        <f t="shared" si="36"/>
        <v>10</v>
      </c>
      <c r="O273" s="8">
        <f t="shared" si="37"/>
        <v>20</v>
      </c>
      <c r="P273" s="4">
        <f t="shared" si="38"/>
        <v>8.1</v>
      </c>
    </row>
    <row r="274" spans="1:16">
      <c r="A274" s="3">
        <v>43008</v>
      </c>
      <c r="B274" s="3" t="str">
        <f t="shared" si="32"/>
        <v>September</v>
      </c>
      <c r="C274" t="s">
        <v>13</v>
      </c>
      <c r="D274">
        <v>64.8</v>
      </c>
      <c r="E274">
        <v>0.74</v>
      </c>
      <c r="F274" t="str">
        <f t="shared" si="39"/>
        <v>Medium</v>
      </c>
      <c r="G274">
        <v>29</v>
      </c>
      <c r="H274" t="str">
        <f t="shared" si="33"/>
        <v>Low</v>
      </c>
      <c r="I274" t="str">
        <f t="shared" si="34"/>
        <v>5</v>
      </c>
      <c r="J274" s="4">
        <v>0.3</v>
      </c>
      <c r="K274">
        <v>26</v>
      </c>
      <c r="L274" s="5">
        <v>8</v>
      </c>
      <c r="M274" s="6">
        <f t="shared" si="35"/>
        <v>7.8</v>
      </c>
      <c r="N274" t="str">
        <f t="shared" si="36"/>
        <v>0</v>
      </c>
      <c r="O274" s="8">
        <f t="shared" si="37"/>
        <v>5</v>
      </c>
      <c r="P274" s="4">
        <f t="shared" si="38"/>
        <v>7.8</v>
      </c>
    </row>
    <row r="275" spans="1:16">
      <c r="A275" s="3">
        <v>43009</v>
      </c>
      <c r="B275" s="3" t="str">
        <f t="shared" si="32"/>
        <v>October</v>
      </c>
      <c r="C275" t="s">
        <v>7</v>
      </c>
      <c r="D275">
        <v>56.5</v>
      </c>
      <c r="E275">
        <v>0.8</v>
      </c>
      <c r="F275" t="str">
        <f t="shared" si="39"/>
        <v>Medium</v>
      </c>
      <c r="G275">
        <v>43</v>
      </c>
      <c r="H275" t="str">
        <f t="shared" si="33"/>
        <v>Medium</v>
      </c>
      <c r="I275" t="str">
        <f t="shared" si="34"/>
        <v>10</v>
      </c>
      <c r="J275" s="4">
        <v>0.3</v>
      </c>
      <c r="K275">
        <v>25</v>
      </c>
      <c r="L275" s="5">
        <v>8</v>
      </c>
      <c r="M275" s="6">
        <f t="shared" si="35"/>
        <v>7.5</v>
      </c>
      <c r="N275" t="str">
        <f t="shared" si="36"/>
        <v>0</v>
      </c>
      <c r="O275" s="8">
        <f t="shared" si="37"/>
        <v>10</v>
      </c>
      <c r="P275" s="4">
        <f t="shared" si="38"/>
        <v>7.5</v>
      </c>
    </row>
    <row r="276" spans="1:16">
      <c r="A276" s="3">
        <v>43010</v>
      </c>
      <c r="B276" s="3" t="str">
        <f t="shared" si="32"/>
        <v>October</v>
      </c>
      <c r="C276" t="s">
        <v>8</v>
      </c>
      <c r="D276">
        <v>58.5</v>
      </c>
      <c r="E276">
        <v>0.74</v>
      </c>
      <c r="F276" t="str">
        <f t="shared" si="39"/>
        <v>Medium</v>
      </c>
      <c r="G276">
        <v>32</v>
      </c>
      <c r="H276" t="str">
        <f t="shared" si="33"/>
        <v>Low</v>
      </c>
      <c r="I276" t="str">
        <f t="shared" si="34"/>
        <v>5</v>
      </c>
      <c r="J276" s="4">
        <v>0.3</v>
      </c>
      <c r="K276">
        <v>25</v>
      </c>
      <c r="L276" s="5">
        <v>8</v>
      </c>
      <c r="M276" s="6">
        <f t="shared" si="35"/>
        <v>7.5</v>
      </c>
      <c r="N276" t="str">
        <f t="shared" si="36"/>
        <v>0</v>
      </c>
      <c r="O276" s="8">
        <f t="shared" si="37"/>
        <v>5</v>
      </c>
      <c r="P276" s="4">
        <f t="shared" si="38"/>
        <v>7.5</v>
      </c>
    </row>
    <row r="277" spans="1:16">
      <c r="A277" s="3">
        <v>43011</v>
      </c>
      <c r="B277" s="3" t="str">
        <f t="shared" si="32"/>
        <v>October</v>
      </c>
      <c r="C277" t="s">
        <v>9</v>
      </c>
      <c r="D277">
        <v>59.2</v>
      </c>
      <c r="E277">
        <v>0.8</v>
      </c>
      <c r="F277" t="str">
        <f t="shared" si="39"/>
        <v>Medium</v>
      </c>
      <c r="G277">
        <v>34</v>
      </c>
      <c r="H277" t="str">
        <f t="shared" si="33"/>
        <v>Low</v>
      </c>
      <c r="I277" t="str">
        <f t="shared" si="34"/>
        <v>5</v>
      </c>
      <c r="J277" s="4">
        <v>0.3</v>
      </c>
      <c r="K277">
        <v>24</v>
      </c>
      <c r="L277" s="5">
        <v>8</v>
      </c>
      <c r="M277" s="6">
        <f t="shared" si="35"/>
        <v>7.1999999999999993</v>
      </c>
      <c r="N277" t="str">
        <f t="shared" si="36"/>
        <v>0</v>
      </c>
      <c r="O277" s="8">
        <f t="shared" si="37"/>
        <v>5</v>
      </c>
      <c r="P277" s="4">
        <f t="shared" si="38"/>
        <v>7.1999999999999993</v>
      </c>
    </row>
    <row r="278" spans="1:16">
      <c r="A278" s="3">
        <v>43012</v>
      </c>
      <c r="B278" s="3" t="str">
        <f t="shared" si="32"/>
        <v>October</v>
      </c>
      <c r="C278" t="s">
        <v>10</v>
      </c>
      <c r="D278">
        <v>61.2</v>
      </c>
      <c r="E278">
        <v>0.77</v>
      </c>
      <c r="F278" t="str">
        <f t="shared" si="39"/>
        <v>Medium</v>
      </c>
      <c r="G278">
        <v>33</v>
      </c>
      <c r="H278" t="str">
        <f t="shared" si="33"/>
        <v>Low</v>
      </c>
      <c r="I278" t="str">
        <f t="shared" si="34"/>
        <v>5</v>
      </c>
      <c r="J278" s="4">
        <v>0.3</v>
      </c>
      <c r="K278">
        <v>24</v>
      </c>
      <c r="L278" s="5">
        <v>8</v>
      </c>
      <c r="M278" s="6">
        <f t="shared" si="35"/>
        <v>7.1999999999999993</v>
      </c>
      <c r="N278" t="str">
        <f t="shared" si="36"/>
        <v>0</v>
      </c>
      <c r="O278" s="8">
        <f t="shared" si="37"/>
        <v>5</v>
      </c>
      <c r="P278" s="4">
        <f t="shared" si="38"/>
        <v>7.1999999999999993</v>
      </c>
    </row>
    <row r="279" spans="1:16">
      <c r="A279" s="3">
        <v>43013</v>
      </c>
      <c r="B279" s="3" t="str">
        <f t="shared" si="32"/>
        <v>October</v>
      </c>
      <c r="C279" t="s">
        <v>11</v>
      </c>
      <c r="D279">
        <v>60.5</v>
      </c>
      <c r="E279">
        <v>0.8</v>
      </c>
      <c r="F279" t="str">
        <f t="shared" si="39"/>
        <v>Medium</v>
      </c>
      <c r="G279">
        <v>33</v>
      </c>
      <c r="H279" t="str">
        <f t="shared" si="33"/>
        <v>Low</v>
      </c>
      <c r="I279" t="str">
        <f t="shared" si="34"/>
        <v>5</v>
      </c>
      <c r="J279" s="4">
        <v>0.3</v>
      </c>
      <c r="K279">
        <v>25</v>
      </c>
      <c r="L279" s="5">
        <v>8</v>
      </c>
      <c r="M279" s="6">
        <f t="shared" si="35"/>
        <v>7.5</v>
      </c>
      <c r="N279" t="str">
        <f t="shared" si="36"/>
        <v>0</v>
      </c>
      <c r="O279" s="8">
        <f t="shared" si="37"/>
        <v>5</v>
      </c>
      <c r="P279" s="4">
        <f t="shared" si="38"/>
        <v>7.5</v>
      </c>
    </row>
    <row r="280" spans="1:16">
      <c r="A280" s="3">
        <v>43014</v>
      </c>
      <c r="B280" s="3" t="str">
        <f t="shared" si="32"/>
        <v>October</v>
      </c>
      <c r="C280" t="s">
        <v>12</v>
      </c>
      <c r="D280">
        <v>62.5</v>
      </c>
      <c r="E280">
        <v>0.74</v>
      </c>
      <c r="F280" t="str">
        <f t="shared" si="39"/>
        <v>Medium</v>
      </c>
      <c r="G280">
        <v>42</v>
      </c>
      <c r="H280" t="str">
        <f t="shared" si="33"/>
        <v>Medium</v>
      </c>
      <c r="I280" t="str">
        <f t="shared" si="34"/>
        <v>10</v>
      </c>
      <c r="J280" s="4">
        <v>0.3</v>
      </c>
      <c r="K280">
        <v>25</v>
      </c>
      <c r="L280" s="5">
        <v>8</v>
      </c>
      <c r="M280" s="6">
        <f t="shared" si="35"/>
        <v>7.5</v>
      </c>
      <c r="N280" t="str">
        <f t="shared" si="36"/>
        <v>0</v>
      </c>
      <c r="O280" s="8">
        <f t="shared" si="37"/>
        <v>10</v>
      </c>
      <c r="P280" s="4">
        <f t="shared" si="38"/>
        <v>7.5</v>
      </c>
    </row>
    <row r="281" spans="1:16">
      <c r="A281" s="3">
        <v>43015</v>
      </c>
      <c r="B281" s="3" t="str">
        <f t="shared" si="32"/>
        <v>October</v>
      </c>
      <c r="C281" t="s">
        <v>13</v>
      </c>
      <c r="D281">
        <v>63.5</v>
      </c>
      <c r="E281">
        <v>0.8</v>
      </c>
      <c r="F281" t="str">
        <f t="shared" si="39"/>
        <v>Medium</v>
      </c>
      <c r="G281">
        <v>31</v>
      </c>
      <c r="H281" t="str">
        <f t="shared" si="33"/>
        <v>Low</v>
      </c>
      <c r="I281" t="str">
        <f t="shared" si="34"/>
        <v>5</v>
      </c>
      <c r="J281" s="4">
        <v>0.3</v>
      </c>
      <c r="K281">
        <v>25</v>
      </c>
      <c r="L281" s="5">
        <v>8</v>
      </c>
      <c r="M281" s="6">
        <f t="shared" si="35"/>
        <v>7.5</v>
      </c>
      <c r="N281" t="str">
        <f t="shared" si="36"/>
        <v>0</v>
      </c>
      <c r="O281" s="8">
        <f t="shared" si="37"/>
        <v>5</v>
      </c>
      <c r="P281" s="4">
        <f t="shared" si="38"/>
        <v>7.5</v>
      </c>
    </row>
    <row r="282" spans="1:16">
      <c r="A282" s="3">
        <v>43016</v>
      </c>
      <c r="B282" s="3" t="str">
        <f t="shared" si="32"/>
        <v>October</v>
      </c>
      <c r="C282" t="s">
        <v>7</v>
      </c>
      <c r="D282">
        <v>60.2</v>
      </c>
      <c r="E282">
        <v>0.8</v>
      </c>
      <c r="F282" t="str">
        <f t="shared" si="39"/>
        <v>Medium</v>
      </c>
      <c r="G282">
        <v>47</v>
      </c>
      <c r="H282" t="str">
        <f t="shared" si="33"/>
        <v>Medium</v>
      </c>
      <c r="I282" t="str">
        <f t="shared" si="34"/>
        <v>10</v>
      </c>
      <c r="J282" s="4">
        <v>0.3</v>
      </c>
      <c r="K282">
        <v>24</v>
      </c>
      <c r="L282" s="5">
        <v>8</v>
      </c>
      <c r="M282" s="6">
        <f t="shared" si="35"/>
        <v>7.1999999999999993</v>
      </c>
      <c r="N282" t="str">
        <f t="shared" si="36"/>
        <v>0</v>
      </c>
      <c r="O282" s="8">
        <f t="shared" si="37"/>
        <v>10</v>
      </c>
      <c r="P282" s="4">
        <f t="shared" si="38"/>
        <v>7.1999999999999993</v>
      </c>
    </row>
    <row r="283" spans="1:16">
      <c r="A283" s="3">
        <v>43017</v>
      </c>
      <c r="B283" s="3" t="str">
        <f t="shared" si="32"/>
        <v>October</v>
      </c>
      <c r="C283" t="s">
        <v>8</v>
      </c>
      <c r="D283">
        <v>63.5</v>
      </c>
      <c r="E283">
        <v>0.74</v>
      </c>
      <c r="F283" t="str">
        <f t="shared" si="39"/>
        <v>Medium</v>
      </c>
      <c r="G283">
        <v>47</v>
      </c>
      <c r="H283" t="str">
        <f t="shared" si="33"/>
        <v>Medium</v>
      </c>
      <c r="I283" t="str">
        <f t="shared" si="34"/>
        <v>10</v>
      </c>
      <c r="J283" s="4">
        <v>0.3</v>
      </c>
      <c r="K283">
        <v>25</v>
      </c>
      <c r="L283" s="5">
        <v>8</v>
      </c>
      <c r="M283" s="6">
        <f t="shared" si="35"/>
        <v>7.5</v>
      </c>
      <c r="N283" t="str">
        <f t="shared" si="36"/>
        <v>0</v>
      </c>
      <c r="O283" s="8">
        <f t="shared" si="37"/>
        <v>10</v>
      </c>
      <c r="P283" s="4">
        <f t="shared" si="38"/>
        <v>7.5</v>
      </c>
    </row>
    <row r="284" spans="1:16">
      <c r="A284" s="3">
        <v>43018</v>
      </c>
      <c r="B284" s="3" t="str">
        <f t="shared" si="32"/>
        <v>October</v>
      </c>
      <c r="C284" t="s">
        <v>9</v>
      </c>
      <c r="D284">
        <v>58.5</v>
      </c>
      <c r="E284">
        <v>0.74</v>
      </c>
      <c r="F284" t="str">
        <f t="shared" si="39"/>
        <v>Medium</v>
      </c>
      <c r="G284">
        <v>51</v>
      </c>
      <c r="H284" t="str">
        <f t="shared" si="33"/>
        <v>Medium</v>
      </c>
      <c r="I284" t="str">
        <f t="shared" si="34"/>
        <v>10</v>
      </c>
      <c r="J284" s="4">
        <v>0.3</v>
      </c>
      <c r="K284">
        <v>25</v>
      </c>
      <c r="L284" s="5">
        <v>8</v>
      </c>
      <c r="M284" s="6">
        <f t="shared" si="35"/>
        <v>7.5</v>
      </c>
      <c r="N284" t="str">
        <f t="shared" si="36"/>
        <v>0</v>
      </c>
      <c r="O284" s="8">
        <f t="shared" si="37"/>
        <v>10</v>
      </c>
      <c r="P284" s="4">
        <f t="shared" si="38"/>
        <v>7.5</v>
      </c>
    </row>
    <row r="285" spans="1:16">
      <c r="A285" s="3">
        <v>43019</v>
      </c>
      <c r="B285" s="3" t="str">
        <f t="shared" si="32"/>
        <v>October</v>
      </c>
      <c r="C285" t="s">
        <v>10</v>
      </c>
      <c r="D285">
        <v>61.5</v>
      </c>
      <c r="E285">
        <v>0.77</v>
      </c>
      <c r="F285" t="str">
        <f t="shared" si="39"/>
        <v>Medium</v>
      </c>
      <c r="G285">
        <v>47</v>
      </c>
      <c r="H285" t="str">
        <f t="shared" si="33"/>
        <v>Medium</v>
      </c>
      <c r="I285" t="str">
        <f t="shared" si="34"/>
        <v>10</v>
      </c>
      <c r="J285" s="4">
        <v>0.3</v>
      </c>
      <c r="K285">
        <v>25</v>
      </c>
      <c r="L285" s="5">
        <v>8</v>
      </c>
      <c r="M285" s="6">
        <f t="shared" si="35"/>
        <v>7.5</v>
      </c>
      <c r="N285" t="str">
        <f t="shared" si="36"/>
        <v>0</v>
      </c>
      <c r="O285" s="8">
        <f t="shared" si="37"/>
        <v>10</v>
      </c>
      <c r="P285" s="4">
        <f t="shared" si="38"/>
        <v>7.5</v>
      </c>
    </row>
    <row r="286" spans="1:16">
      <c r="A286" s="3">
        <v>43020</v>
      </c>
      <c r="B286" s="3" t="str">
        <f t="shared" si="32"/>
        <v>October</v>
      </c>
      <c r="C286" t="s">
        <v>11</v>
      </c>
      <c r="D286">
        <v>58.2</v>
      </c>
      <c r="E286">
        <v>0.77</v>
      </c>
      <c r="F286" t="str">
        <f t="shared" si="39"/>
        <v>Medium</v>
      </c>
      <c r="G286">
        <v>39</v>
      </c>
      <c r="H286" t="str">
        <f t="shared" si="33"/>
        <v>Medium</v>
      </c>
      <c r="I286" t="str">
        <f t="shared" si="34"/>
        <v>10</v>
      </c>
      <c r="J286" s="4">
        <v>0.3</v>
      </c>
      <c r="K286">
        <v>24</v>
      </c>
      <c r="L286" s="5">
        <v>8</v>
      </c>
      <c r="M286" s="6">
        <f t="shared" si="35"/>
        <v>7.1999999999999993</v>
      </c>
      <c r="N286" t="str">
        <f t="shared" si="36"/>
        <v>0</v>
      </c>
      <c r="O286" s="8">
        <f t="shared" si="37"/>
        <v>10</v>
      </c>
      <c r="P286" s="4">
        <f t="shared" si="38"/>
        <v>7.1999999999999993</v>
      </c>
    </row>
    <row r="287" spans="1:16">
      <c r="A287" s="3">
        <v>43021</v>
      </c>
      <c r="B287" s="3" t="str">
        <f t="shared" si="32"/>
        <v>October</v>
      </c>
      <c r="C287" t="s">
        <v>12</v>
      </c>
      <c r="D287">
        <v>61.5</v>
      </c>
      <c r="E287">
        <v>0.8</v>
      </c>
      <c r="F287" t="str">
        <f t="shared" si="39"/>
        <v>Medium</v>
      </c>
      <c r="G287">
        <v>28</v>
      </c>
      <c r="H287" t="str">
        <f t="shared" si="33"/>
        <v>Low</v>
      </c>
      <c r="I287" t="str">
        <f t="shared" si="34"/>
        <v>5</v>
      </c>
      <c r="J287" s="4">
        <v>0.3</v>
      </c>
      <c r="K287">
        <v>25</v>
      </c>
      <c r="L287" s="5">
        <v>8</v>
      </c>
      <c r="M287" s="6">
        <f t="shared" si="35"/>
        <v>7.5</v>
      </c>
      <c r="N287" t="str">
        <f t="shared" si="36"/>
        <v>0</v>
      </c>
      <c r="O287" s="8">
        <f t="shared" si="37"/>
        <v>5</v>
      </c>
      <c r="P287" s="4">
        <f t="shared" si="38"/>
        <v>7.5</v>
      </c>
    </row>
    <row r="288" spans="1:16">
      <c r="A288" s="3">
        <v>43022</v>
      </c>
      <c r="B288" s="3" t="str">
        <f t="shared" si="32"/>
        <v>October</v>
      </c>
      <c r="C288" t="s">
        <v>13</v>
      </c>
      <c r="D288">
        <v>59.5</v>
      </c>
      <c r="E288">
        <v>0.74</v>
      </c>
      <c r="F288" t="str">
        <f t="shared" si="39"/>
        <v>Medium</v>
      </c>
      <c r="G288">
        <v>28</v>
      </c>
      <c r="H288" t="str">
        <f t="shared" si="33"/>
        <v>Low</v>
      </c>
      <c r="I288" t="str">
        <f t="shared" si="34"/>
        <v>5</v>
      </c>
      <c r="J288" s="4">
        <v>0.3</v>
      </c>
      <c r="K288">
        <v>25</v>
      </c>
      <c r="L288" s="5">
        <v>8</v>
      </c>
      <c r="M288" s="6">
        <f t="shared" si="35"/>
        <v>7.5</v>
      </c>
      <c r="N288" t="str">
        <f t="shared" si="36"/>
        <v>0</v>
      </c>
      <c r="O288" s="8">
        <f t="shared" si="37"/>
        <v>5</v>
      </c>
      <c r="P288" s="4">
        <f t="shared" si="38"/>
        <v>7.5</v>
      </c>
    </row>
    <row r="289" spans="1:16">
      <c r="A289" s="3">
        <v>43023</v>
      </c>
      <c r="B289" s="3" t="str">
        <f t="shared" si="32"/>
        <v>October</v>
      </c>
      <c r="C289" t="s">
        <v>7</v>
      </c>
      <c r="D289">
        <v>61.5</v>
      </c>
      <c r="E289">
        <v>0.74</v>
      </c>
      <c r="F289" t="str">
        <f t="shared" si="39"/>
        <v>Medium</v>
      </c>
      <c r="G289">
        <v>36</v>
      </c>
      <c r="H289" t="str">
        <f t="shared" si="33"/>
        <v>Medium</v>
      </c>
      <c r="I289" t="str">
        <f t="shared" si="34"/>
        <v>10</v>
      </c>
      <c r="J289" s="4">
        <v>0.3</v>
      </c>
      <c r="K289">
        <v>25</v>
      </c>
      <c r="L289" s="5">
        <v>8</v>
      </c>
      <c r="M289" s="6">
        <f t="shared" si="35"/>
        <v>7.5</v>
      </c>
      <c r="N289" t="str">
        <f t="shared" si="36"/>
        <v>0</v>
      </c>
      <c r="O289" s="8">
        <f t="shared" si="37"/>
        <v>10</v>
      </c>
      <c r="P289" s="4">
        <f t="shared" si="38"/>
        <v>7.5</v>
      </c>
    </row>
    <row r="290" spans="1:16">
      <c r="A290" s="3">
        <v>43024</v>
      </c>
      <c r="B290" s="3" t="str">
        <f t="shared" si="32"/>
        <v>October</v>
      </c>
      <c r="C290" t="s">
        <v>8</v>
      </c>
      <c r="D290">
        <v>58.2</v>
      </c>
      <c r="E290">
        <v>0.8</v>
      </c>
      <c r="F290" t="str">
        <f t="shared" si="39"/>
        <v>Medium</v>
      </c>
      <c r="G290">
        <v>28</v>
      </c>
      <c r="H290" t="str">
        <f t="shared" si="33"/>
        <v>Low</v>
      </c>
      <c r="I290" t="str">
        <f t="shared" si="34"/>
        <v>5</v>
      </c>
      <c r="J290" s="4">
        <v>0.3</v>
      </c>
      <c r="K290">
        <v>24</v>
      </c>
      <c r="L290" s="5">
        <v>8</v>
      </c>
      <c r="M290" s="6">
        <f t="shared" si="35"/>
        <v>7.1999999999999993</v>
      </c>
      <c r="N290" t="str">
        <f t="shared" si="36"/>
        <v>0</v>
      </c>
      <c r="O290" s="8">
        <f t="shared" si="37"/>
        <v>5</v>
      </c>
      <c r="P290" s="4">
        <f t="shared" si="38"/>
        <v>7.1999999999999993</v>
      </c>
    </row>
    <row r="291" spans="1:16">
      <c r="A291" s="3">
        <v>43025</v>
      </c>
      <c r="B291" s="3" t="str">
        <f t="shared" si="32"/>
        <v>October</v>
      </c>
      <c r="C291" t="s">
        <v>9</v>
      </c>
      <c r="D291">
        <v>58.5</v>
      </c>
      <c r="E291">
        <v>0.77</v>
      </c>
      <c r="F291" t="str">
        <f t="shared" si="39"/>
        <v>Medium</v>
      </c>
      <c r="G291">
        <v>46</v>
      </c>
      <c r="H291" t="str">
        <f t="shared" si="33"/>
        <v>Medium</v>
      </c>
      <c r="I291" t="str">
        <f t="shared" si="34"/>
        <v>10</v>
      </c>
      <c r="J291" s="4">
        <v>0.3</v>
      </c>
      <c r="K291">
        <v>25</v>
      </c>
      <c r="L291" s="5">
        <v>8</v>
      </c>
      <c r="M291" s="6">
        <f t="shared" si="35"/>
        <v>7.5</v>
      </c>
      <c r="N291" t="str">
        <f t="shared" si="36"/>
        <v>0</v>
      </c>
      <c r="O291" s="8">
        <f t="shared" si="37"/>
        <v>10</v>
      </c>
      <c r="P291" s="4">
        <f t="shared" si="38"/>
        <v>7.5</v>
      </c>
    </row>
    <row r="292" spans="1:16">
      <c r="A292" s="3">
        <v>43026</v>
      </c>
      <c r="B292" s="3" t="str">
        <f t="shared" si="32"/>
        <v>October</v>
      </c>
      <c r="C292" t="s">
        <v>10</v>
      </c>
      <c r="D292">
        <v>62.5</v>
      </c>
      <c r="E292">
        <v>0.77</v>
      </c>
      <c r="F292" t="str">
        <f t="shared" si="39"/>
        <v>Medium</v>
      </c>
      <c r="G292">
        <v>33</v>
      </c>
      <c r="H292" t="str">
        <f t="shared" si="33"/>
        <v>Low</v>
      </c>
      <c r="I292" t="str">
        <f t="shared" si="34"/>
        <v>5</v>
      </c>
      <c r="J292" s="4">
        <v>0.3</v>
      </c>
      <c r="K292">
        <v>25</v>
      </c>
      <c r="L292" s="5">
        <v>8</v>
      </c>
      <c r="M292" s="6">
        <f t="shared" si="35"/>
        <v>7.5</v>
      </c>
      <c r="N292" t="str">
        <f t="shared" si="36"/>
        <v>0</v>
      </c>
      <c r="O292" s="8">
        <f t="shared" si="37"/>
        <v>5</v>
      </c>
      <c r="P292" s="4">
        <f t="shared" si="38"/>
        <v>7.5</v>
      </c>
    </row>
    <row r="293" spans="1:16">
      <c r="A293" s="3">
        <v>43027</v>
      </c>
      <c r="B293" s="3" t="str">
        <f t="shared" si="32"/>
        <v>October</v>
      </c>
      <c r="C293" t="s">
        <v>11</v>
      </c>
      <c r="D293">
        <v>60.5</v>
      </c>
      <c r="E293">
        <v>0.8</v>
      </c>
      <c r="F293" t="str">
        <f t="shared" si="39"/>
        <v>Medium</v>
      </c>
      <c r="G293">
        <v>41</v>
      </c>
      <c r="H293" t="str">
        <f t="shared" si="33"/>
        <v>Medium</v>
      </c>
      <c r="I293" t="str">
        <f t="shared" si="34"/>
        <v>10</v>
      </c>
      <c r="J293" s="4">
        <v>0.3</v>
      </c>
      <c r="K293">
        <v>25</v>
      </c>
      <c r="L293" s="5">
        <v>8</v>
      </c>
      <c r="M293" s="6">
        <f t="shared" si="35"/>
        <v>7.5</v>
      </c>
      <c r="N293" t="str">
        <f t="shared" si="36"/>
        <v>0</v>
      </c>
      <c r="O293" s="8">
        <f t="shared" si="37"/>
        <v>10</v>
      </c>
      <c r="P293" s="4">
        <f t="shared" si="38"/>
        <v>7.5</v>
      </c>
    </row>
    <row r="294" spans="1:16">
      <c r="A294" s="3">
        <v>43028</v>
      </c>
      <c r="B294" s="3" t="str">
        <f t="shared" si="32"/>
        <v>October</v>
      </c>
      <c r="C294" t="s">
        <v>12</v>
      </c>
      <c r="D294">
        <v>60.2</v>
      </c>
      <c r="E294">
        <v>0.8</v>
      </c>
      <c r="F294" t="str">
        <f t="shared" si="39"/>
        <v>Medium</v>
      </c>
      <c r="G294">
        <v>50</v>
      </c>
      <c r="H294" t="str">
        <f t="shared" si="33"/>
        <v>Medium</v>
      </c>
      <c r="I294" t="str">
        <f t="shared" si="34"/>
        <v>10</v>
      </c>
      <c r="J294" s="4">
        <v>0.3</v>
      </c>
      <c r="K294">
        <v>24</v>
      </c>
      <c r="L294" s="5">
        <v>8</v>
      </c>
      <c r="M294" s="6">
        <f t="shared" si="35"/>
        <v>7.1999999999999993</v>
      </c>
      <c r="N294" t="str">
        <f t="shared" si="36"/>
        <v>0</v>
      </c>
      <c r="O294" s="8">
        <f t="shared" si="37"/>
        <v>10</v>
      </c>
      <c r="P294" s="4">
        <f t="shared" si="38"/>
        <v>7.1999999999999993</v>
      </c>
    </row>
    <row r="295" spans="1:16">
      <c r="A295" s="3">
        <v>43029</v>
      </c>
      <c r="B295" s="3" t="str">
        <f t="shared" si="32"/>
        <v>October</v>
      </c>
      <c r="C295" t="s">
        <v>13</v>
      </c>
      <c r="D295">
        <v>56.2</v>
      </c>
      <c r="E295">
        <v>0.83</v>
      </c>
      <c r="F295" t="str">
        <f t="shared" si="39"/>
        <v>Medium</v>
      </c>
      <c r="G295">
        <v>28</v>
      </c>
      <c r="H295" t="str">
        <f t="shared" si="33"/>
        <v>Low</v>
      </c>
      <c r="I295" t="str">
        <f t="shared" si="34"/>
        <v>5</v>
      </c>
      <c r="J295" s="4">
        <v>0.3</v>
      </c>
      <c r="K295">
        <v>24</v>
      </c>
      <c r="L295" s="5">
        <v>8</v>
      </c>
      <c r="M295" s="6">
        <f t="shared" si="35"/>
        <v>7.1999999999999993</v>
      </c>
      <c r="N295" t="str">
        <f t="shared" si="36"/>
        <v>0</v>
      </c>
      <c r="O295" s="8">
        <f t="shared" si="37"/>
        <v>5</v>
      </c>
      <c r="P295" s="4">
        <f t="shared" si="38"/>
        <v>7.1999999999999993</v>
      </c>
    </row>
    <row r="296" spans="1:16">
      <c r="A296" s="3">
        <v>43030</v>
      </c>
      <c r="B296" s="3" t="str">
        <f t="shared" si="32"/>
        <v>October</v>
      </c>
      <c r="C296" t="s">
        <v>7</v>
      </c>
      <c r="D296">
        <v>57.5</v>
      </c>
      <c r="E296">
        <v>0.77</v>
      </c>
      <c r="F296" t="str">
        <f t="shared" si="39"/>
        <v>Medium</v>
      </c>
      <c r="G296">
        <v>35</v>
      </c>
      <c r="H296" t="str">
        <f t="shared" si="33"/>
        <v>Low</v>
      </c>
      <c r="I296" t="str">
        <f t="shared" si="34"/>
        <v>5</v>
      </c>
      <c r="J296" s="4">
        <v>0.3</v>
      </c>
      <c r="K296">
        <v>25</v>
      </c>
      <c r="L296" s="5">
        <v>8</v>
      </c>
      <c r="M296" s="6">
        <f t="shared" si="35"/>
        <v>7.5</v>
      </c>
      <c r="N296" t="str">
        <f t="shared" si="36"/>
        <v>0</v>
      </c>
      <c r="O296" s="8">
        <f t="shared" si="37"/>
        <v>5</v>
      </c>
      <c r="P296" s="4">
        <f t="shared" si="38"/>
        <v>7.5</v>
      </c>
    </row>
    <row r="297" spans="1:16">
      <c r="A297" s="3">
        <v>43031</v>
      </c>
      <c r="B297" s="3" t="str">
        <f t="shared" si="32"/>
        <v>October</v>
      </c>
      <c r="C297" t="s">
        <v>8</v>
      </c>
      <c r="D297">
        <v>58.5</v>
      </c>
      <c r="E297">
        <v>0.8</v>
      </c>
      <c r="F297" t="str">
        <f t="shared" si="39"/>
        <v>Medium</v>
      </c>
      <c r="G297">
        <v>50</v>
      </c>
      <c r="H297" t="str">
        <f t="shared" si="33"/>
        <v>Medium</v>
      </c>
      <c r="I297" t="str">
        <f t="shared" si="34"/>
        <v>10</v>
      </c>
      <c r="J297" s="4">
        <v>0.3</v>
      </c>
      <c r="K297">
        <v>25</v>
      </c>
      <c r="L297" s="5">
        <v>8</v>
      </c>
      <c r="M297" s="6">
        <f t="shared" si="35"/>
        <v>7.5</v>
      </c>
      <c r="N297" t="str">
        <f t="shared" si="36"/>
        <v>0</v>
      </c>
      <c r="O297" s="8">
        <f t="shared" si="37"/>
        <v>10</v>
      </c>
      <c r="P297" s="4">
        <f t="shared" si="38"/>
        <v>7.5</v>
      </c>
    </row>
    <row r="298" spans="1:16">
      <c r="A298" s="3">
        <v>43032</v>
      </c>
      <c r="B298" s="3" t="str">
        <f t="shared" si="32"/>
        <v>October</v>
      </c>
      <c r="C298" t="s">
        <v>9</v>
      </c>
      <c r="D298">
        <v>61.5</v>
      </c>
      <c r="E298">
        <v>0.74</v>
      </c>
      <c r="F298" t="str">
        <f t="shared" si="39"/>
        <v>Medium</v>
      </c>
      <c r="G298">
        <v>48</v>
      </c>
      <c r="H298" t="str">
        <f t="shared" si="33"/>
        <v>Medium</v>
      </c>
      <c r="I298" t="str">
        <f t="shared" si="34"/>
        <v>10</v>
      </c>
      <c r="J298" s="4">
        <v>0.3</v>
      </c>
      <c r="K298">
        <v>25</v>
      </c>
      <c r="L298" s="5">
        <v>8</v>
      </c>
      <c r="M298" s="6">
        <f t="shared" si="35"/>
        <v>7.5</v>
      </c>
      <c r="N298" t="str">
        <f t="shared" si="36"/>
        <v>0</v>
      </c>
      <c r="O298" s="8">
        <f t="shared" si="37"/>
        <v>10</v>
      </c>
      <c r="P298" s="4">
        <f t="shared" si="38"/>
        <v>7.5</v>
      </c>
    </row>
    <row r="299" spans="1:16">
      <c r="A299" s="3">
        <v>43033</v>
      </c>
      <c r="B299" s="3" t="str">
        <f t="shared" si="32"/>
        <v>October</v>
      </c>
      <c r="C299" t="s">
        <v>10</v>
      </c>
      <c r="D299">
        <v>61.2</v>
      </c>
      <c r="E299">
        <v>0.8</v>
      </c>
      <c r="F299" t="str">
        <f t="shared" si="39"/>
        <v>Medium</v>
      </c>
      <c r="G299">
        <v>44</v>
      </c>
      <c r="H299" t="str">
        <f t="shared" si="33"/>
        <v>Medium</v>
      </c>
      <c r="I299" t="str">
        <f t="shared" si="34"/>
        <v>10</v>
      </c>
      <c r="J299" s="4">
        <v>0.3</v>
      </c>
      <c r="K299">
        <v>24</v>
      </c>
      <c r="L299" s="5">
        <v>8</v>
      </c>
      <c r="M299" s="6">
        <f t="shared" si="35"/>
        <v>7.1999999999999993</v>
      </c>
      <c r="N299" t="str">
        <f t="shared" si="36"/>
        <v>0</v>
      </c>
      <c r="O299" s="8">
        <f t="shared" si="37"/>
        <v>10</v>
      </c>
      <c r="P299" s="4">
        <f t="shared" si="38"/>
        <v>7.1999999999999993</v>
      </c>
    </row>
    <row r="300" spans="1:16">
      <c r="A300" s="3">
        <v>43034</v>
      </c>
      <c r="B300" s="3" t="str">
        <f t="shared" si="32"/>
        <v>October</v>
      </c>
      <c r="C300" t="s">
        <v>11</v>
      </c>
      <c r="D300">
        <v>54.2</v>
      </c>
      <c r="E300">
        <v>0.77</v>
      </c>
      <c r="F300" t="str">
        <f t="shared" si="39"/>
        <v>Medium</v>
      </c>
      <c r="G300">
        <v>47</v>
      </c>
      <c r="H300" t="str">
        <f t="shared" si="33"/>
        <v>Medium</v>
      </c>
      <c r="I300" t="str">
        <f t="shared" si="34"/>
        <v>10</v>
      </c>
      <c r="J300" s="4">
        <v>0.3</v>
      </c>
      <c r="K300">
        <v>24</v>
      </c>
      <c r="L300" s="5">
        <v>8</v>
      </c>
      <c r="M300" s="6">
        <f t="shared" si="35"/>
        <v>7.1999999999999993</v>
      </c>
      <c r="N300" t="str">
        <f t="shared" si="36"/>
        <v>0</v>
      </c>
      <c r="O300" s="8">
        <f t="shared" si="37"/>
        <v>10</v>
      </c>
      <c r="P300" s="4">
        <f t="shared" si="38"/>
        <v>7.1999999999999993</v>
      </c>
    </row>
    <row r="301" spans="1:16">
      <c r="A301" s="3">
        <v>43035</v>
      </c>
      <c r="B301" s="3" t="str">
        <f t="shared" si="32"/>
        <v>October</v>
      </c>
      <c r="C301" t="s">
        <v>12</v>
      </c>
      <c r="D301">
        <v>62.8</v>
      </c>
      <c r="E301">
        <v>0.71</v>
      </c>
      <c r="F301" t="str">
        <f t="shared" si="39"/>
        <v>Medium</v>
      </c>
      <c r="G301">
        <v>52</v>
      </c>
      <c r="H301" t="str">
        <f t="shared" si="33"/>
        <v>Medium</v>
      </c>
      <c r="I301" t="str">
        <f t="shared" si="34"/>
        <v>10</v>
      </c>
      <c r="J301" s="4">
        <v>0.3</v>
      </c>
      <c r="K301">
        <v>26</v>
      </c>
      <c r="L301" s="5">
        <v>8</v>
      </c>
      <c r="M301" s="6">
        <f t="shared" si="35"/>
        <v>7.8</v>
      </c>
      <c r="N301" t="str">
        <f t="shared" si="36"/>
        <v>0</v>
      </c>
      <c r="O301" s="8">
        <f t="shared" si="37"/>
        <v>10</v>
      </c>
      <c r="P301" s="4">
        <f t="shared" si="38"/>
        <v>7.8</v>
      </c>
    </row>
    <row r="302" spans="1:16">
      <c r="A302" s="3">
        <v>43036</v>
      </c>
      <c r="B302" s="3" t="str">
        <f t="shared" si="32"/>
        <v>October</v>
      </c>
      <c r="C302" t="s">
        <v>13</v>
      </c>
      <c r="D302">
        <v>57.5</v>
      </c>
      <c r="E302">
        <v>0.77</v>
      </c>
      <c r="F302" t="str">
        <f t="shared" si="39"/>
        <v>Medium</v>
      </c>
      <c r="G302">
        <v>28</v>
      </c>
      <c r="H302" t="str">
        <f t="shared" si="33"/>
        <v>Low</v>
      </c>
      <c r="I302" t="str">
        <f t="shared" si="34"/>
        <v>5</v>
      </c>
      <c r="J302" s="4">
        <v>0.3</v>
      </c>
      <c r="K302">
        <v>25</v>
      </c>
      <c r="L302" s="5">
        <v>8</v>
      </c>
      <c r="M302" s="6">
        <f t="shared" si="35"/>
        <v>7.5</v>
      </c>
      <c r="N302" t="str">
        <f t="shared" si="36"/>
        <v>0</v>
      </c>
      <c r="O302" s="8">
        <f t="shared" si="37"/>
        <v>5</v>
      </c>
      <c r="P302" s="4">
        <f t="shared" si="38"/>
        <v>7.5</v>
      </c>
    </row>
    <row r="303" spans="1:16">
      <c r="A303" s="3">
        <v>43037</v>
      </c>
      <c r="B303" s="3" t="str">
        <f t="shared" si="32"/>
        <v>October</v>
      </c>
      <c r="C303" t="s">
        <v>7</v>
      </c>
      <c r="D303">
        <v>61.5</v>
      </c>
      <c r="E303">
        <v>0.8</v>
      </c>
      <c r="F303" t="str">
        <f t="shared" si="39"/>
        <v>Medium</v>
      </c>
      <c r="G303">
        <v>34</v>
      </c>
      <c r="H303" t="str">
        <f t="shared" si="33"/>
        <v>Low</v>
      </c>
      <c r="I303" t="str">
        <f t="shared" si="34"/>
        <v>5</v>
      </c>
      <c r="J303" s="4">
        <v>0.3</v>
      </c>
      <c r="K303">
        <v>25</v>
      </c>
      <c r="L303" s="5">
        <v>8</v>
      </c>
      <c r="M303" s="6">
        <f t="shared" si="35"/>
        <v>7.5</v>
      </c>
      <c r="N303" t="str">
        <f t="shared" si="36"/>
        <v>0</v>
      </c>
      <c r="O303" s="8">
        <f t="shared" si="37"/>
        <v>5</v>
      </c>
      <c r="P303" s="4">
        <f t="shared" si="38"/>
        <v>7.5</v>
      </c>
    </row>
    <row r="304" spans="1:16">
      <c r="A304" s="3">
        <v>43038</v>
      </c>
      <c r="B304" s="3" t="str">
        <f t="shared" si="32"/>
        <v>October</v>
      </c>
      <c r="C304" t="s">
        <v>8</v>
      </c>
      <c r="D304">
        <v>58.2</v>
      </c>
      <c r="E304">
        <v>0.77</v>
      </c>
      <c r="F304" t="str">
        <f t="shared" si="39"/>
        <v>Medium</v>
      </c>
      <c r="G304">
        <v>35</v>
      </c>
      <c r="H304" t="str">
        <f t="shared" si="33"/>
        <v>Low</v>
      </c>
      <c r="I304" t="str">
        <f t="shared" si="34"/>
        <v>5</v>
      </c>
      <c r="J304" s="4">
        <v>0.3</v>
      </c>
      <c r="K304">
        <v>24</v>
      </c>
      <c r="L304" s="5">
        <v>8</v>
      </c>
      <c r="M304" s="6">
        <f t="shared" si="35"/>
        <v>7.1999999999999993</v>
      </c>
      <c r="N304" t="str">
        <f t="shared" si="36"/>
        <v>0</v>
      </c>
      <c r="O304" s="8">
        <f t="shared" si="37"/>
        <v>5</v>
      </c>
      <c r="P304" s="4">
        <f t="shared" si="38"/>
        <v>7.1999999999999993</v>
      </c>
    </row>
    <row r="305" spans="1:16">
      <c r="A305" s="3">
        <v>43039</v>
      </c>
      <c r="B305" s="3" t="str">
        <f t="shared" si="32"/>
        <v>October</v>
      </c>
      <c r="C305" t="s">
        <v>9</v>
      </c>
      <c r="D305">
        <v>54.2</v>
      </c>
      <c r="E305">
        <v>0.77</v>
      </c>
      <c r="F305" t="str">
        <f t="shared" si="39"/>
        <v>Medium</v>
      </c>
      <c r="G305">
        <v>38</v>
      </c>
      <c r="H305" t="str">
        <f t="shared" si="33"/>
        <v>Medium</v>
      </c>
      <c r="I305" t="str">
        <f t="shared" si="34"/>
        <v>10</v>
      </c>
      <c r="J305" s="4">
        <v>0.3</v>
      </c>
      <c r="K305">
        <v>24</v>
      </c>
      <c r="L305" s="5">
        <v>8</v>
      </c>
      <c r="M305" s="6">
        <f t="shared" si="35"/>
        <v>7.1999999999999993</v>
      </c>
      <c r="N305" t="str">
        <f t="shared" si="36"/>
        <v>0</v>
      </c>
      <c r="O305" s="8">
        <f t="shared" si="37"/>
        <v>10</v>
      </c>
      <c r="P305" s="4">
        <f t="shared" si="38"/>
        <v>7.1999999999999993</v>
      </c>
    </row>
    <row r="306" spans="1:16">
      <c r="A306" s="3">
        <v>43040</v>
      </c>
      <c r="B306" s="3" t="str">
        <f t="shared" si="32"/>
        <v>November</v>
      </c>
      <c r="C306" t="s">
        <v>10</v>
      </c>
      <c r="D306">
        <v>51.9</v>
      </c>
      <c r="E306">
        <v>0.83</v>
      </c>
      <c r="F306" t="str">
        <f t="shared" si="39"/>
        <v>Medium</v>
      </c>
      <c r="G306">
        <v>43</v>
      </c>
      <c r="H306" t="str">
        <f t="shared" si="33"/>
        <v>Medium</v>
      </c>
      <c r="I306" t="str">
        <f t="shared" si="34"/>
        <v>10</v>
      </c>
      <c r="J306" s="4">
        <v>0.3</v>
      </c>
      <c r="K306">
        <v>23</v>
      </c>
      <c r="L306" s="5">
        <v>8</v>
      </c>
      <c r="M306" s="6">
        <f t="shared" si="35"/>
        <v>6.8999999999999995</v>
      </c>
      <c r="N306" t="str">
        <f t="shared" si="36"/>
        <v>0</v>
      </c>
      <c r="O306" s="8">
        <f t="shared" si="37"/>
        <v>10</v>
      </c>
      <c r="P306" s="4">
        <f t="shared" si="38"/>
        <v>6.8999999999999995</v>
      </c>
    </row>
    <row r="307" spans="1:16">
      <c r="A307" s="3">
        <v>43041</v>
      </c>
      <c r="B307" s="3" t="str">
        <f t="shared" si="32"/>
        <v>November</v>
      </c>
      <c r="C307" t="s">
        <v>11</v>
      </c>
      <c r="D307">
        <v>53.6</v>
      </c>
      <c r="E307">
        <v>0.91</v>
      </c>
      <c r="F307" t="str">
        <f t="shared" si="39"/>
        <v>Medium</v>
      </c>
      <c r="G307">
        <v>46</v>
      </c>
      <c r="H307" t="str">
        <f t="shared" si="33"/>
        <v>Medium</v>
      </c>
      <c r="I307" t="str">
        <f t="shared" si="34"/>
        <v>10</v>
      </c>
      <c r="J307" s="4">
        <v>0.3</v>
      </c>
      <c r="K307">
        <v>22</v>
      </c>
      <c r="L307" s="5">
        <v>8</v>
      </c>
      <c r="M307" s="6">
        <f t="shared" si="35"/>
        <v>6.6</v>
      </c>
      <c r="N307" t="str">
        <f t="shared" si="36"/>
        <v>0</v>
      </c>
      <c r="O307" s="8">
        <f t="shared" si="37"/>
        <v>10</v>
      </c>
      <c r="P307" s="4">
        <f t="shared" si="38"/>
        <v>6.6</v>
      </c>
    </row>
    <row r="308" spans="1:16">
      <c r="A308" s="3">
        <v>43042</v>
      </c>
      <c r="B308" s="3" t="str">
        <f t="shared" si="32"/>
        <v>November</v>
      </c>
      <c r="C308" t="s">
        <v>12</v>
      </c>
      <c r="D308">
        <v>51.3</v>
      </c>
      <c r="E308">
        <v>0.87</v>
      </c>
      <c r="F308" t="str">
        <f t="shared" si="39"/>
        <v>Medium</v>
      </c>
      <c r="G308">
        <v>38</v>
      </c>
      <c r="H308" t="str">
        <f t="shared" si="33"/>
        <v>Medium</v>
      </c>
      <c r="I308" t="str">
        <f t="shared" si="34"/>
        <v>10</v>
      </c>
      <c r="J308" s="4">
        <v>0.3</v>
      </c>
      <c r="K308">
        <v>21</v>
      </c>
      <c r="L308" s="5">
        <v>8</v>
      </c>
      <c r="M308" s="6">
        <f t="shared" si="35"/>
        <v>6.3</v>
      </c>
      <c r="N308" t="str">
        <f t="shared" si="36"/>
        <v>0</v>
      </c>
      <c r="O308" s="8">
        <f t="shared" si="37"/>
        <v>10</v>
      </c>
      <c r="P308" s="4">
        <f t="shared" si="38"/>
        <v>6.3</v>
      </c>
    </row>
    <row r="309" spans="1:16">
      <c r="A309" s="3">
        <v>43043</v>
      </c>
      <c r="B309" s="3" t="str">
        <f t="shared" si="32"/>
        <v>November</v>
      </c>
      <c r="C309" t="s">
        <v>13</v>
      </c>
      <c r="D309">
        <v>48.7</v>
      </c>
      <c r="E309">
        <v>0.95</v>
      </c>
      <c r="F309" t="str">
        <f t="shared" si="39"/>
        <v>Medium</v>
      </c>
      <c r="G309">
        <v>39</v>
      </c>
      <c r="H309" t="str">
        <f t="shared" si="33"/>
        <v>Medium</v>
      </c>
      <c r="I309" t="str">
        <f t="shared" si="34"/>
        <v>10</v>
      </c>
      <c r="J309" s="4">
        <v>0.3</v>
      </c>
      <c r="K309">
        <v>19</v>
      </c>
      <c r="L309" s="5">
        <v>8</v>
      </c>
      <c r="M309" s="6">
        <f t="shared" si="35"/>
        <v>5.7</v>
      </c>
      <c r="N309" t="str">
        <f t="shared" si="36"/>
        <v>0</v>
      </c>
      <c r="O309" s="8">
        <f t="shared" si="37"/>
        <v>10</v>
      </c>
      <c r="P309" s="4">
        <f t="shared" si="38"/>
        <v>5.7</v>
      </c>
    </row>
    <row r="310" spans="1:16">
      <c r="A310" s="3">
        <v>43044</v>
      </c>
      <c r="B310" s="3" t="str">
        <f t="shared" si="32"/>
        <v>November</v>
      </c>
      <c r="C310" t="s">
        <v>7</v>
      </c>
      <c r="D310">
        <v>55.9</v>
      </c>
      <c r="E310">
        <v>0.87</v>
      </c>
      <c r="F310" t="str">
        <f t="shared" si="39"/>
        <v>Medium</v>
      </c>
      <c r="G310">
        <v>45</v>
      </c>
      <c r="H310" t="str">
        <f t="shared" si="33"/>
        <v>Medium</v>
      </c>
      <c r="I310" t="str">
        <f t="shared" si="34"/>
        <v>10</v>
      </c>
      <c r="J310" s="4">
        <v>0.3</v>
      </c>
      <c r="K310">
        <v>23</v>
      </c>
      <c r="L310" s="5">
        <v>8</v>
      </c>
      <c r="M310" s="6">
        <f t="shared" si="35"/>
        <v>6.8999999999999995</v>
      </c>
      <c r="N310" t="str">
        <f t="shared" si="36"/>
        <v>0</v>
      </c>
      <c r="O310" s="8">
        <f t="shared" si="37"/>
        <v>10</v>
      </c>
      <c r="P310" s="4">
        <f t="shared" si="38"/>
        <v>6.8999999999999995</v>
      </c>
    </row>
    <row r="311" spans="1:16">
      <c r="A311" s="3">
        <v>43045</v>
      </c>
      <c r="B311" s="3" t="str">
        <f t="shared" si="32"/>
        <v>November</v>
      </c>
      <c r="C311" t="s">
        <v>8</v>
      </c>
      <c r="D311">
        <v>51.6</v>
      </c>
      <c r="E311">
        <v>0.91</v>
      </c>
      <c r="F311" t="str">
        <f t="shared" si="39"/>
        <v>Medium</v>
      </c>
      <c r="G311">
        <v>28</v>
      </c>
      <c r="H311" t="str">
        <f t="shared" si="33"/>
        <v>Low</v>
      </c>
      <c r="I311" t="str">
        <f t="shared" si="34"/>
        <v>5</v>
      </c>
      <c r="J311" s="4">
        <v>0.3</v>
      </c>
      <c r="K311">
        <v>22</v>
      </c>
      <c r="L311" s="5">
        <v>8</v>
      </c>
      <c r="M311" s="6">
        <f t="shared" si="35"/>
        <v>6.6</v>
      </c>
      <c r="N311" t="str">
        <f t="shared" si="36"/>
        <v>0</v>
      </c>
      <c r="O311" s="8">
        <f t="shared" si="37"/>
        <v>5</v>
      </c>
      <c r="P311" s="4">
        <f t="shared" si="38"/>
        <v>6.6</v>
      </c>
    </row>
    <row r="312" spans="1:16">
      <c r="A312" s="3">
        <v>43046</v>
      </c>
      <c r="B312" s="3" t="str">
        <f t="shared" si="32"/>
        <v>November</v>
      </c>
      <c r="C312" t="s">
        <v>9</v>
      </c>
      <c r="D312">
        <v>52.3</v>
      </c>
      <c r="E312">
        <v>0.91</v>
      </c>
      <c r="F312" t="str">
        <f t="shared" si="39"/>
        <v>Medium</v>
      </c>
      <c r="G312">
        <v>34</v>
      </c>
      <c r="H312" t="str">
        <f t="shared" si="33"/>
        <v>Low</v>
      </c>
      <c r="I312" t="str">
        <f t="shared" si="34"/>
        <v>5</v>
      </c>
      <c r="J312" s="4">
        <v>0.3</v>
      </c>
      <c r="K312">
        <v>21</v>
      </c>
      <c r="L312" s="5">
        <v>8</v>
      </c>
      <c r="M312" s="6">
        <f t="shared" si="35"/>
        <v>6.3</v>
      </c>
      <c r="N312" t="str">
        <f t="shared" si="36"/>
        <v>0</v>
      </c>
      <c r="O312" s="8">
        <f t="shared" si="37"/>
        <v>5</v>
      </c>
      <c r="P312" s="4">
        <f t="shared" si="38"/>
        <v>6.3</v>
      </c>
    </row>
    <row r="313" spans="1:16">
      <c r="A313" s="3">
        <v>43047</v>
      </c>
      <c r="B313" s="3" t="str">
        <f t="shared" si="32"/>
        <v>November</v>
      </c>
      <c r="C313" t="s">
        <v>10</v>
      </c>
      <c r="D313">
        <v>44.7</v>
      </c>
      <c r="E313">
        <v>0.95</v>
      </c>
      <c r="F313" t="str">
        <f t="shared" si="39"/>
        <v>Medium</v>
      </c>
      <c r="G313">
        <v>37</v>
      </c>
      <c r="H313" t="str">
        <f t="shared" si="33"/>
        <v>Medium</v>
      </c>
      <c r="I313" t="str">
        <f t="shared" si="34"/>
        <v>10</v>
      </c>
      <c r="J313" s="4">
        <v>0.3</v>
      </c>
      <c r="K313">
        <v>19</v>
      </c>
      <c r="L313" s="5">
        <v>8</v>
      </c>
      <c r="M313" s="6">
        <f t="shared" si="35"/>
        <v>5.7</v>
      </c>
      <c r="N313" t="str">
        <f t="shared" si="36"/>
        <v>0</v>
      </c>
      <c r="O313" s="8">
        <f t="shared" si="37"/>
        <v>10</v>
      </c>
      <c r="P313" s="4">
        <f t="shared" si="38"/>
        <v>5.7</v>
      </c>
    </row>
    <row r="314" spans="1:16">
      <c r="A314" s="3">
        <v>43048</v>
      </c>
      <c r="B314" s="3" t="str">
        <f t="shared" si="32"/>
        <v>November</v>
      </c>
      <c r="C314" t="s">
        <v>11</v>
      </c>
      <c r="D314">
        <v>53.9</v>
      </c>
      <c r="E314">
        <v>0.83</v>
      </c>
      <c r="F314" t="str">
        <f t="shared" si="39"/>
        <v>Medium</v>
      </c>
      <c r="G314">
        <v>33</v>
      </c>
      <c r="H314" t="str">
        <f t="shared" si="33"/>
        <v>Low</v>
      </c>
      <c r="I314" t="str">
        <f t="shared" si="34"/>
        <v>5</v>
      </c>
      <c r="J314" s="4">
        <v>0.3</v>
      </c>
      <c r="K314">
        <v>23</v>
      </c>
      <c r="L314" s="5">
        <v>8</v>
      </c>
      <c r="M314" s="6">
        <f t="shared" si="35"/>
        <v>6.8999999999999995</v>
      </c>
      <c r="N314" t="str">
        <f t="shared" si="36"/>
        <v>0</v>
      </c>
      <c r="O314" s="8">
        <f t="shared" si="37"/>
        <v>5</v>
      </c>
      <c r="P314" s="4">
        <f t="shared" si="38"/>
        <v>6.8999999999999995</v>
      </c>
    </row>
    <row r="315" spans="1:16">
      <c r="A315" s="3">
        <v>43049</v>
      </c>
      <c r="B315" s="3" t="str">
        <f t="shared" si="32"/>
        <v>November</v>
      </c>
      <c r="C315" t="s">
        <v>12</v>
      </c>
      <c r="D315">
        <v>54.6</v>
      </c>
      <c r="E315">
        <v>0.87</v>
      </c>
      <c r="F315" t="str">
        <f t="shared" si="39"/>
        <v>Medium</v>
      </c>
      <c r="G315">
        <v>28</v>
      </c>
      <c r="H315" t="str">
        <f t="shared" si="33"/>
        <v>Low</v>
      </c>
      <c r="I315" t="str">
        <f t="shared" si="34"/>
        <v>5</v>
      </c>
      <c r="J315" s="4">
        <v>0.3</v>
      </c>
      <c r="K315">
        <v>22</v>
      </c>
      <c r="L315" s="5">
        <v>8</v>
      </c>
      <c r="M315" s="6">
        <f t="shared" si="35"/>
        <v>6.6</v>
      </c>
      <c r="N315" t="str">
        <f t="shared" si="36"/>
        <v>0</v>
      </c>
      <c r="O315" s="8">
        <f t="shared" si="37"/>
        <v>5</v>
      </c>
      <c r="P315" s="4">
        <f t="shared" si="38"/>
        <v>6.6</v>
      </c>
    </row>
    <row r="316" spans="1:16">
      <c r="A316" s="3">
        <v>43050</v>
      </c>
      <c r="B316" s="3" t="str">
        <f t="shared" si="32"/>
        <v>November</v>
      </c>
      <c r="C316" t="s">
        <v>13</v>
      </c>
      <c r="D316">
        <v>47.3</v>
      </c>
      <c r="E316">
        <v>0.91</v>
      </c>
      <c r="F316" t="str">
        <f t="shared" si="39"/>
        <v>Medium</v>
      </c>
      <c r="G316">
        <v>33</v>
      </c>
      <c r="H316" t="str">
        <f t="shared" si="33"/>
        <v>Low</v>
      </c>
      <c r="I316" t="str">
        <f t="shared" si="34"/>
        <v>5</v>
      </c>
      <c r="J316" s="4">
        <v>0.3</v>
      </c>
      <c r="K316">
        <v>21</v>
      </c>
      <c r="L316" s="5">
        <v>8</v>
      </c>
      <c r="M316" s="6">
        <f t="shared" si="35"/>
        <v>6.3</v>
      </c>
      <c r="N316" t="str">
        <f t="shared" si="36"/>
        <v>0</v>
      </c>
      <c r="O316" s="8">
        <f t="shared" si="37"/>
        <v>5</v>
      </c>
      <c r="P316" s="4">
        <f t="shared" si="38"/>
        <v>6.3</v>
      </c>
    </row>
    <row r="317" spans="1:16">
      <c r="A317" s="3">
        <v>43051</v>
      </c>
      <c r="B317" s="3" t="str">
        <f t="shared" si="32"/>
        <v>November</v>
      </c>
      <c r="C317" t="s">
        <v>7</v>
      </c>
      <c r="D317">
        <v>49.7</v>
      </c>
      <c r="E317">
        <v>1.05</v>
      </c>
      <c r="F317" t="str">
        <f t="shared" si="39"/>
        <v>Heavy</v>
      </c>
      <c r="G317">
        <v>38</v>
      </c>
      <c r="H317" t="str">
        <f t="shared" si="33"/>
        <v>Medium</v>
      </c>
      <c r="I317" t="str">
        <f t="shared" si="34"/>
        <v>10</v>
      </c>
      <c r="J317" s="4">
        <v>0.3</v>
      </c>
      <c r="K317">
        <v>19</v>
      </c>
      <c r="L317" s="5">
        <v>8</v>
      </c>
      <c r="M317" s="6">
        <f t="shared" si="35"/>
        <v>5.7</v>
      </c>
      <c r="N317" t="str">
        <f t="shared" si="36"/>
        <v>0</v>
      </c>
      <c r="O317" s="8">
        <f t="shared" si="37"/>
        <v>10</v>
      </c>
      <c r="P317" s="4">
        <f t="shared" si="38"/>
        <v>5.7</v>
      </c>
    </row>
    <row r="318" spans="1:16">
      <c r="A318" s="3">
        <v>43052</v>
      </c>
      <c r="B318" s="3" t="str">
        <f t="shared" si="32"/>
        <v>November</v>
      </c>
      <c r="C318" t="s">
        <v>8</v>
      </c>
      <c r="D318">
        <v>44.7</v>
      </c>
      <c r="E318">
        <v>1.05</v>
      </c>
      <c r="F318" t="str">
        <f t="shared" si="39"/>
        <v>Heavy</v>
      </c>
      <c r="G318">
        <v>26</v>
      </c>
      <c r="H318" t="str">
        <f t="shared" si="33"/>
        <v>Low</v>
      </c>
      <c r="I318" t="str">
        <f t="shared" si="34"/>
        <v>5</v>
      </c>
      <c r="J318" s="4">
        <v>0.3</v>
      </c>
      <c r="K318">
        <v>19</v>
      </c>
      <c r="L318" s="5">
        <v>8</v>
      </c>
      <c r="M318" s="6">
        <f t="shared" si="35"/>
        <v>5.7</v>
      </c>
      <c r="N318" t="str">
        <f t="shared" si="36"/>
        <v>0</v>
      </c>
      <c r="O318" s="8">
        <f t="shared" si="37"/>
        <v>5</v>
      </c>
      <c r="P318" s="4">
        <f t="shared" si="38"/>
        <v>5.7</v>
      </c>
    </row>
    <row r="319" spans="1:16">
      <c r="A319" s="3">
        <v>43053</v>
      </c>
      <c r="B319" s="3" t="str">
        <f t="shared" si="32"/>
        <v>November</v>
      </c>
      <c r="C319" t="s">
        <v>9</v>
      </c>
      <c r="D319">
        <v>55.9</v>
      </c>
      <c r="E319">
        <v>0.8</v>
      </c>
      <c r="F319" t="str">
        <f t="shared" si="39"/>
        <v>Medium</v>
      </c>
      <c r="G319">
        <v>28</v>
      </c>
      <c r="H319" t="str">
        <f t="shared" si="33"/>
        <v>Low</v>
      </c>
      <c r="I319" t="str">
        <f t="shared" si="34"/>
        <v>5</v>
      </c>
      <c r="J319" s="4">
        <v>0.3</v>
      </c>
      <c r="K319">
        <v>23</v>
      </c>
      <c r="L319" s="5">
        <v>8</v>
      </c>
      <c r="M319" s="6">
        <f t="shared" si="35"/>
        <v>6.8999999999999995</v>
      </c>
      <c r="N319" t="str">
        <f t="shared" si="36"/>
        <v>0</v>
      </c>
      <c r="O319" s="8">
        <f t="shared" si="37"/>
        <v>5</v>
      </c>
      <c r="P319" s="4">
        <f t="shared" si="38"/>
        <v>6.8999999999999995</v>
      </c>
    </row>
    <row r="320" spans="1:16">
      <c r="A320" s="3">
        <v>43054</v>
      </c>
      <c r="B320" s="3" t="str">
        <f t="shared" si="32"/>
        <v>November</v>
      </c>
      <c r="C320" t="s">
        <v>10</v>
      </c>
      <c r="D320">
        <v>55.9</v>
      </c>
      <c r="E320">
        <v>0.83</v>
      </c>
      <c r="F320" t="str">
        <f t="shared" si="39"/>
        <v>Medium</v>
      </c>
      <c r="G320">
        <v>47</v>
      </c>
      <c r="H320" t="str">
        <f t="shared" si="33"/>
        <v>Medium</v>
      </c>
      <c r="I320" t="str">
        <f t="shared" si="34"/>
        <v>10</v>
      </c>
      <c r="J320" s="4">
        <v>0.3</v>
      </c>
      <c r="K320">
        <v>23</v>
      </c>
      <c r="L320" s="5">
        <v>8</v>
      </c>
      <c r="M320" s="6">
        <f t="shared" si="35"/>
        <v>6.8999999999999995</v>
      </c>
      <c r="N320" t="str">
        <f t="shared" si="36"/>
        <v>0</v>
      </c>
      <c r="O320" s="8">
        <f t="shared" si="37"/>
        <v>10</v>
      </c>
      <c r="P320" s="4">
        <f t="shared" si="38"/>
        <v>6.8999999999999995</v>
      </c>
    </row>
    <row r="321" spans="1:16">
      <c r="A321" s="3">
        <v>43055</v>
      </c>
      <c r="B321" s="3" t="str">
        <f t="shared" si="32"/>
        <v>November</v>
      </c>
      <c r="C321" t="s">
        <v>11</v>
      </c>
      <c r="D321">
        <v>47.3</v>
      </c>
      <c r="E321">
        <v>0.87</v>
      </c>
      <c r="F321" t="str">
        <f t="shared" si="39"/>
        <v>Medium</v>
      </c>
      <c r="G321">
        <v>28</v>
      </c>
      <c r="H321" t="str">
        <f t="shared" si="33"/>
        <v>Low</v>
      </c>
      <c r="I321" t="str">
        <f t="shared" si="34"/>
        <v>5</v>
      </c>
      <c r="J321" s="4">
        <v>0.3</v>
      </c>
      <c r="K321">
        <v>21</v>
      </c>
      <c r="L321" s="5">
        <v>8</v>
      </c>
      <c r="M321" s="6">
        <f t="shared" si="35"/>
        <v>6.3</v>
      </c>
      <c r="N321" t="str">
        <f t="shared" si="36"/>
        <v>0</v>
      </c>
      <c r="O321" s="8">
        <f t="shared" si="37"/>
        <v>5</v>
      </c>
      <c r="P321" s="4">
        <f t="shared" si="38"/>
        <v>6.3</v>
      </c>
    </row>
    <row r="322" spans="1:16">
      <c r="A322" s="3">
        <v>43056</v>
      </c>
      <c r="B322" s="3" t="str">
        <f t="shared" ref="B322:B366" si="40">TEXT(A322,"mmmm")</f>
        <v>November</v>
      </c>
      <c r="C322" t="s">
        <v>12</v>
      </c>
      <c r="D322">
        <v>46</v>
      </c>
      <c r="E322">
        <v>1</v>
      </c>
      <c r="F322" t="str">
        <f t="shared" si="39"/>
        <v>Medium</v>
      </c>
      <c r="G322">
        <v>31</v>
      </c>
      <c r="H322" t="str">
        <f t="shared" ref="H322:H366" si="41">IF(G322&gt;60,"High",IF(G322&gt;35,"Medium",IF(G322&lt;36,"Low")))</f>
        <v>Low</v>
      </c>
      <c r="I322" t="str">
        <f t="shared" ref="I322:I366" si="42">IF(G322&gt;60,"15",IF(G322&gt;35,"10",IF(G322&lt;36,"5")))</f>
        <v>5</v>
      </c>
      <c r="J322" s="4">
        <v>0.3</v>
      </c>
      <c r="K322">
        <v>20</v>
      </c>
      <c r="L322" s="5">
        <v>8</v>
      </c>
      <c r="M322" s="6">
        <f t="shared" ref="M322:M366" si="43">(J322*K322)</f>
        <v>6</v>
      </c>
      <c r="N322" t="str">
        <f t="shared" ref="N322:N366" si="44">IF(M322&gt;8,"10",IF(M322&lt;8,"0"))</f>
        <v>0</v>
      </c>
      <c r="O322" s="8">
        <f t="shared" ref="O322:O366" si="45">(I322+N322)</f>
        <v>5</v>
      </c>
      <c r="P322" s="4">
        <f t="shared" ref="P322:P366" si="46">M322</f>
        <v>6</v>
      </c>
    </row>
    <row r="323" spans="1:16">
      <c r="A323" s="3">
        <v>43057</v>
      </c>
      <c r="B323" s="3" t="str">
        <f t="shared" si="40"/>
        <v>November</v>
      </c>
      <c r="C323" t="s">
        <v>13</v>
      </c>
      <c r="D323">
        <v>48.7</v>
      </c>
      <c r="E323">
        <v>1.05</v>
      </c>
      <c r="F323" t="str">
        <f t="shared" ref="F323:F366" si="47">IF(E323&gt;1,"Heavy",IF(E323&gt;0,"Medium",IF(E323&lt;1,"None")))</f>
        <v>Heavy</v>
      </c>
      <c r="G323">
        <v>37</v>
      </c>
      <c r="H323" t="str">
        <f t="shared" si="41"/>
        <v>Medium</v>
      </c>
      <c r="I323" t="str">
        <f t="shared" si="42"/>
        <v>10</v>
      </c>
      <c r="J323" s="4">
        <v>0.3</v>
      </c>
      <c r="K323">
        <v>19</v>
      </c>
      <c r="L323" s="5">
        <v>8</v>
      </c>
      <c r="M323" s="6">
        <f t="shared" si="43"/>
        <v>5.7</v>
      </c>
      <c r="N323" t="str">
        <f t="shared" si="44"/>
        <v>0</v>
      </c>
      <c r="O323" s="8">
        <f t="shared" si="45"/>
        <v>10</v>
      </c>
      <c r="P323" s="4">
        <f t="shared" si="46"/>
        <v>5.7</v>
      </c>
    </row>
    <row r="324" spans="1:16">
      <c r="A324" s="3">
        <v>43058</v>
      </c>
      <c r="B324" s="3" t="str">
        <f t="shared" si="40"/>
        <v>November</v>
      </c>
      <c r="C324" t="s">
        <v>7</v>
      </c>
      <c r="D324">
        <v>55.9</v>
      </c>
      <c r="E324">
        <v>0.87</v>
      </c>
      <c r="F324" t="str">
        <f t="shared" si="47"/>
        <v>Medium</v>
      </c>
      <c r="G324">
        <v>34</v>
      </c>
      <c r="H324" t="str">
        <f t="shared" si="41"/>
        <v>Low</v>
      </c>
      <c r="I324" t="str">
        <f t="shared" si="42"/>
        <v>5</v>
      </c>
      <c r="J324" s="4">
        <v>0.3</v>
      </c>
      <c r="K324">
        <v>23</v>
      </c>
      <c r="L324" s="5">
        <v>8</v>
      </c>
      <c r="M324" s="6">
        <f t="shared" si="43"/>
        <v>6.8999999999999995</v>
      </c>
      <c r="N324" t="str">
        <f t="shared" si="44"/>
        <v>0</v>
      </c>
      <c r="O324" s="8">
        <f t="shared" si="45"/>
        <v>5</v>
      </c>
      <c r="P324" s="4">
        <f t="shared" si="46"/>
        <v>6.8999999999999995</v>
      </c>
    </row>
    <row r="325" spans="1:16">
      <c r="A325" s="3">
        <v>43059</v>
      </c>
      <c r="B325" s="3" t="str">
        <f t="shared" si="40"/>
        <v>November</v>
      </c>
      <c r="C325" t="s">
        <v>8</v>
      </c>
      <c r="D325">
        <v>55.6</v>
      </c>
      <c r="E325">
        <v>0.87</v>
      </c>
      <c r="F325" t="str">
        <f t="shared" si="47"/>
        <v>Medium</v>
      </c>
      <c r="G325">
        <v>41</v>
      </c>
      <c r="H325" t="str">
        <f t="shared" si="41"/>
        <v>Medium</v>
      </c>
      <c r="I325" t="str">
        <f t="shared" si="42"/>
        <v>10</v>
      </c>
      <c r="J325" s="4">
        <v>0.3</v>
      </c>
      <c r="K325">
        <v>22</v>
      </c>
      <c r="L325" s="5">
        <v>8</v>
      </c>
      <c r="M325" s="6">
        <f t="shared" si="43"/>
        <v>6.6</v>
      </c>
      <c r="N325" t="str">
        <f t="shared" si="44"/>
        <v>0</v>
      </c>
      <c r="O325" s="8">
        <f t="shared" si="45"/>
        <v>10</v>
      </c>
      <c r="P325" s="4">
        <f t="shared" si="46"/>
        <v>6.6</v>
      </c>
    </row>
    <row r="326" spans="1:16">
      <c r="A326" s="3">
        <v>43060</v>
      </c>
      <c r="B326" s="3" t="str">
        <f t="shared" si="40"/>
        <v>November</v>
      </c>
      <c r="C326" t="s">
        <v>9</v>
      </c>
      <c r="D326">
        <v>47</v>
      </c>
      <c r="E326">
        <v>0.95</v>
      </c>
      <c r="F326" t="str">
        <f t="shared" si="47"/>
        <v>Medium</v>
      </c>
      <c r="G326">
        <v>28</v>
      </c>
      <c r="H326" t="str">
        <f t="shared" si="41"/>
        <v>Low</v>
      </c>
      <c r="I326" t="str">
        <f t="shared" si="42"/>
        <v>5</v>
      </c>
      <c r="J326" s="4">
        <v>0.3</v>
      </c>
      <c r="K326">
        <v>20</v>
      </c>
      <c r="L326" s="5">
        <v>8</v>
      </c>
      <c r="M326" s="6">
        <f t="shared" si="43"/>
        <v>6</v>
      </c>
      <c r="N326" t="str">
        <f t="shared" si="44"/>
        <v>0</v>
      </c>
      <c r="O326" s="8">
        <f t="shared" si="45"/>
        <v>5</v>
      </c>
      <c r="P326" s="4">
        <f t="shared" si="46"/>
        <v>6</v>
      </c>
    </row>
    <row r="327" spans="1:16">
      <c r="A327" s="3">
        <v>43061</v>
      </c>
      <c r="B327" s="3" t="str">
        <f t="shared" si="40"/>
        <v>November</v>
      </c>
      <c r="C327" t="s">
        <v>10</v>
      </c>
      <c r="D327">
        <v>48.7</v>
      </c>
      <c r="E327">
        <v>1</v>
      </c>
      <c r="F327" t="str">
        <f t="shared" si="47"/>
        <v>Medium</v>
      </c>
      <c r="G327">
        <v>40</v>
      </c>
      <c r="H327" t="str">
        <f t="shared" si="41"/>
        <v>Medium</v>
      </c>
      <c r="I327" t="str">
        <f t="shared" si="42"/>
        <v>10</v>
      </c>
      <c r="J327" s="4">
        <v>0.3</v>
      </c>
      <c r="K327">
        <v>19</v>
      </c>
      <c r="L327" s="5">
        <v>8</v>
      </c>
      <c r="M327" s="6">
        <f t="shared" si="43"/>
        <v>5.7</v>
      </c>
      <c r="N327" t="str">
        <f t="shared" si="44"/>
        <v>0</v>
      </c>
      <c r="O327" s="8">
        <f t="shared" si="45"/>
        <v>10</v>
      </c>
      <c r="P327" s="4">
        <f t="shared" si="46"/>
        <v>5.7</v>
      </c>
    </row>
    <row r="328" spans="1:16">
      <c r="A328" s="3">
        <v>43062</v>
      </c>
      <c r="B328" s="3" t="str">
        <f t="shared" si="40"/>
        <v>November</v>
      </c>
      <c r="C328" t="s">
        <v>11</v>
      </c>
      <c r="D328">
        <v>51.9</v>
      </c>
      <c r="E328">
        <v>0.87</v>
      </c>
      <c r="F328" t="str">
        <f t="shared" si="47"/>
        <v>Medium</v>
      </c>
      <c r="G328">
        <v>47</v>
      </c>
      <c r="H328" t="str">
        <f t="shared" si="41"/>
        <v>Medium</v>
      </c>
      <c r="I328" t="str">
        <f t="shared" si="42"/>
        <v>10</v>
      </c>
      <c r="J328" s="4">
        <v>0.3</v>
      </c>
      <c r="K328">
        <v>23</v>
      </c>
      <c r="L328" s="5">
        <v>8</v>
      </c>
      <c r="M328" s="6">
        <f t="shared" si="43"/>
        <v>6.8999999999999995</v>
      </c>
      <c r="N328" t="str">
        <f t="shared" si="44"/>
        <v>0</v>
      </c>
      <c r="O328" s="8">
        <f t="shared" si="45"/>
        <v>10</v>
      </c>
      <c r="P328" s="4">
        <f t="shared" si="46"/>
        <v>6.8999999999999995</v>
      </c>
    </row>
    <row r="329" spans="1:16">
      <c r="A329" s="3">
        <v>43063</v>
      </c>
      <c r="B329" s="3" t="str">
        <f t="shared" si="40"/>
        <v>November</v>
      </c>
      <c r="C329" t="s">
        <v>12</v>
      </c>
      <c r="D329">
        <v>53.6</v>
      </c>
      <c r="E329">
        <v>0.83</v>
      </c>
      <c r="F329" t="str">
        <f t="shared" si="47"/>
        <v>Medium</v>
      </c>
      <c r="G329">
        <v>46</v>
      </c>
      <c r="H329" t="str">
        <f t="shared" si="41"/>
        <v>Medium</v>
      </c>
      <c r="I329" t="str">
        <f t="shared" si="42"/>
        <v>10</v>
      </c>
      <c r="J329" s="4">
        <v>0.3</v>
      </c>
      <c r="K329">
        <v>22</v>
      </c>
      <c r="L329" s="5">
        <v>8</v>
      </c>
      <c r="M329" s="6">
        <f t="shared" si="43"/>
        <v>6.6</v>
      </c>
      <c r="N329" t="str">
        <f t="shared" si="44"/>
        <v>0</v>
      </c>
      <c r="O329" s="8">
        <f t="shared" si="45"/>
        <v>10</v>
      </c>
      <c r="P329" s="4">
        <f t="shared" si="46"/>
        <v>6.6</v>
      </c>
    </row>
    <row r="330" spans="1:16">
      <c r="A330" s="3">
        <v>43064</v>
      </c>
      <c r="B330" s="3" t="str">
        <f t="shared" si="40"/>
        <v>November</v>
      </c>
      <c r="C330" t="s">
        <v>13</v>
      </c>
      <c r="D330">
        <v>49</v>
      </c>
      <c r="E330">
        <v>0.91</v>
      </c>
      <c r="F330" t="str">
        <f t="shared" si="47"/>
        <v>Medium</v>
      </c>
      <c r="G330">
        <v>32</v>
      </c>
      <c r="H330" t="str">
        <f t="shared" si="41"/>
        <v>Low</v>
      </c>
      <c r="I330" t="str">
        <f t="shared" si="42"/>
        <v>5</v>
      </c>
      <c r="J330" s="4">
        <v>0.3</v>
      </c>
      <c r="K330">
        <v>20</v>
      </c>
      <c r="L330" s="5">
        <v>8</v>
      </c>
      <c r="M330" s="6">
        <f t="shared" si="43"/>
        <v>6</v>
      </c>
      <c r="N330" t="str">
        <f t="shared" si="44"/>
        <v>0</v>
      </c>
      <c r="O330" s="8">
        <f t="shared" si="45"/>
        <v>5</v>
      </c>
      <c r="P330" s="4">
        <f t="shared" si="46"/>
        <v>6</v>
      </c>
    </row>
    <row r="331" spans="1:16">
      <c r="A331" s="3">
        <v>43065</v>
      </c>
      <c r="B331" s="3" t="str">
        <f t="shared" si="40"/>
        <v>November</v>
      </c>
      <c r="C331" t="s">
        <v>7</v>
      </c>
      <c r="D331">
        <v>49.7</v>
      </c>
      <c r="E331">
        <v>1.05</v>
      </c>
      <c r="F331" t="str">
        <f t="shared" si="47"/>
        <v>Heavy</v>
      </c>
      <c r="G331">
        <v>30</v>
      </c>
      <c r="H331" t="str">
        <f t="shared" si="41"/>
        <v>Low</v>
      </c>
      <c r="I331" t="str">
        <f t="shared" si="42"/>
        <v>5</v>
      </c>
      <c r="J331" s="4">
        <v>0.3</v>
      </c>
      <c r="K331">
        <v>19</v>
      </c>
      <c r="L331" s="5">
        <v>8</v>
      </c>
      <c r="M331" s="6">
        <f t="shared" si="43"/>
        <v>5.7</v>
      </c>
      <c r="N331" t="str">
        <f t="shared" si="44"/>
        <v>0</v>
      </c>
      <c r="O331" s="8">
        <f t="shared" si="45"/>
        <v>5</v>
      </c>
      <c r="P331" s="4">
        <f t="shared" si="46"/>
        <v>5.7</v>
      </c>
    </row>
    <row r="332" spans="1:16">
      <c r="A332" s="3">
        <v>43066</v>
      </c>
      <c r="B332" s="3" t="str">
        <f t="shared" si="40"/>
        <v>November</v>
      </c>
      <c r="C332" t="s">
        <v>8</v>
      </c>
      <c r="D332">
        <v>53.9</v>
      </c>
      <c r="E332">
        <v>0.87</v>
      </c>
      <c r="F332" t="str">
        <f t="shared" si="47"/>
        <v>Medium</v>
      </c>
      <c r="G332">
        <v>30</v>
      </c>
      <c r="H332" t="str">
        <f t="shared" si="41"/>
        <v>Low</v>
      </c>
      <c r="I332" t="str">
        <f t="shared" si="42"/>
        <v>5</v>
      </c>
      <c r="J332" s="4">
        <v>0.3</v>
      </c>
      <c r="K332">
        <v>23</v>
      </c>
      <c r="L332" s="5">
        <v>8</v>
      </c>
      <c r="M332" s="6">
        <f t="shared" si="43"/>
        <v>6.8999999999999995</v>
      </c>
      <c r="N332" t="str">
        <f t="shared" si="44"/>
        <v>0</v>
      </c>
      <c r="O332" s="8">
        <f t="shared" si="45"/>
        <v>5</v>
      </c>
      <c r="P332" s="4">
        <f t="shared" si="46"/>
        <v>6.8999999999999995</v>
      </c>
    </row>
    <row r="333" spans="1:16">
      <c r="A333" s="3">
        <v>43067</v>
      </c>
      <c r="B333" s="3" t="str">
        <f t="shared" si="40"/>
        <v>November</v>
      </c>
      <c r="C333" t="s">
        <v>9</v>
      </c>
      <c r="D333">
        <v>54.6</v>
      </c>
      <c r="E333">
        <v>0.91</v>
      </c>
      <c r="F333" t="str">
        <f t="shared" si="47"/>
        <v>Medium</v>
      </c>
      <c r="G333">
        <v>37</v>
      </c>
      <c r="H333" t="str">
        <f t="shared" si="41"/>
        <v>Medium</v>
      </c>
      <c r="I333" t="str">
        <f t="shared" si="42"/>
        <v>10</v>
      </c>
      <c r="J333" s="4">
        <v>0.3</v>
      </c>
      <c r="K333">
        <v>22</v>
      </c>
      <c r="L333" s="5">
        <v>8</v>
      </c>
      <c r="M333" s="6">
        <f t="shared" si="43"/>
        <v>6.6</v>
      </c>
      <c r="N333" t="str">
        <f t="shared" si="44"/>
        <v>0</v>
      </c>
      <c r="O333" s="8">
        <f t="shared" si="45"/>
        <v>10</v>
      </c>
      <c r="P333" s="4">
        <f t="shared" si="46"/>
        <v>6.6</v>
      </c>
    </row>
    <row r="334" spans="1:16">
      <c r="A334" s="3">
        <v>43068</v>
      </c>
      <c r="B334" s="3" t="str">
        <f t="shared" si="40"/>
        <v>November</v>
      </c>
      <c r="C334" t="s">
        <v>10</v>
      </c>
      <c r="D334">
        <v>50</v>
      </c>
      <c r="E334">
        <v>0.95</v>
      </c>
      <c r="F334" t="str">
        <f t="shared" si="47"/>
        <v>Medium</v>
      </c>
      <c r="G334">
        <v>27</v>
      </c>
      <c r="H334" t="str">
        <f t="shared" si="41"/>
        <v>Low</v>
      </c>
      <c r="I334" t="str">
        <f t="shared" si="42"/>
        <v>5</v>
      </c>
      <c r="J334" s="4">
        <v>0.3</v>
      </c>
      <c r="K334">
        <v>20</v>
      </c>
      <c r="L334" s="5">
        <v>8</v>
      </c>
      <c r="M334" s="6">
        <f t="shared" si="43"/>
        <v>6</v>
      </c>
      <c r="N334" t="str">
        <f t="shared" si="44"/>
        <v>0</v>
      </c>
      <c r="O334" s="8">
        <f t="shared" si="45"/>
        <v>5</v>
      </c>
      <c r="P334" s="4">
        <f t="shared" si="46"/>
        <v>6</v>
      </c>
    </row>
    <row r="335" spans="1:16">
      <c r="A335" s="3">
        <v>43069</v>
      </c>
      <c r="B335" s="3" t="str">
        <f t="shared" si="40"/>
        <v>November</v>
      </c>
      <c r="C335" t="s">
        <v>11</v>
      </c>
      <c r="D335">
        <v>44.7</v>
      </c>
      <c r="E335">
        <v>1.05</v>
      </c>
      <c r="F335" t="str">
        <f t="shared" si="47"/>
        <v>Heavy</v>
      </c>
      <c r="G335">
        <v>28</v>
      </c>
      <c r="H335" t="str">
        <f t="shared" si="41"/>
        <v>Low</v>
      </c>
      <c r="I335" t="str">
        <f t="shared" si="42"/>
        <v>5</v>
      </c>
      <c r="J335" s="4">
        <v>0.3</v>
      </c>
      <c r="K335">
        <v>19</v>
      </c>
      <c r="L335" s="5">
        <v>8</v>
      </c>
      <c r="M335" s="6">
        <f t="shared" si="43"/>
        <v>5.7</v>
      </c>
      <c r="N335" t="str">
        <f t="shared" si="44"/>
        <v>0</v>
      </c>
      <c r="O335" s="8">
        <f t="shared" si="45"/>
        <v>5</v>
      </c>
      <c r="P335" s="4">
        <f t="shared" si="46"/>
        <v>5.7</v>
      </c>
    </row>
    <row r="336" spans="1:16">
      <c r="A336" s="3">
        <v>43070</v>
      </c>
      <c r="B336" s="3" t="str">
        <f t="shared" si="40"/>
        <v>December</v>
      </c>
      <c r="C336" t="s">
        <v>12</v>
      </c>
      <c r="D336">
        <v>48.7</v>
      </c>
      <c r="E336">
        <v>1</v>
      </c>
      <c r="F336" t="str">
        <f t="shared" si="47"/>
        <v>Medium</v>
      </c>
      <c r="G336">
        <v>34</v>
      </c>
      <c r="H336" t="str">
        <f t="shared" si="41"/>
        <v>Low</v>
      </c>
      <c r="I336" t="str">
        <f t="shared" si="42"/>
        <v>5</v>
      </c>
      <c r="J336" s="4">
        <v>0.3</v>
      </c>
      <c r="K336">
        <v>19</v>
      </c>
      <c r="L336" s="5">
        <v>8</v>
      </c>
      <c r="M336" s="6">
        <f t="shared" si="43"/>
        <v>5.7</v>
      </c>
      <c r="N336" t="str">
        <f t="shared" si="44"/>
        <v>0</v>
      </c>
      <c r="O336" s="8">
        <f t="shared" si="45"/>
        <v>5</v>
      </c>
      <c r="P336" s="4">
        <f t="shared" si="46"/>
        <v>5.7</v>
      </c>
    </row>
    <row r="337" spans="1:16">
      <c r="A337" s="3">
        <v>43071</v>
      </c>
      <c r="B337" s="3" t="str">
        <f t="shared" si="40"/>
        <v>December</v>
      </c>
      <c r="C337" t="s">
        <v>13</v>
      </c>
      <c r="D337">
        <v>44.1</v>
      </c>
      <c r="E337">
        <v>1.1100000000000001</v>
      </c>
      <c r="F337" t="str">
        <f t="shared" si="47"/>
        <v>Heavy</v>
      </c>
      <c r="G337">
        <v>35</v>
      </c>
      <c r="H337" t="str">
        <f t="shared" si="41"/>
        <v>Low</v>
      </c>
      <c r="I337" t="str">
        <f t="shared" si="42"/>
        <v>5</v>
      </c>
      <c r="J337" s="4">
        <v>0.3</v>
      </c>
      <c r="K337">
        <v>17</v>
      </c>
      <c r="L337" s="5">
        <v>8</v>
      </c>
      <c r="M337" s="6">
        <f t="shared" si="43"/>
        <v>5.0999999999999996</v>
      </c>
      <c r="N337" t="str">
        <f t="shared" si="44"/>
        <v>0</v>
      </c>
      <c r="O337" s="8">
        <f t="shared" si="45"/>
        <v>5</v>
      </c>
      <c r="P337" s="4">
        <f t="shared" si="46"/>
        <v>5.0999999999999996</v>
      </c>
    </row>
    <row r="338" spans="1:16">
      <c r="A338" s="3">
        <v>43072</v>
      </c>
      <c r="B338" s="3" t="str">
        <f t="shared" si="40"/>
        <v>December</v>
      </c>
      <c r="C338" t="s">
        <v>7</v>
      </c>
      <c r="D338">
        <v>33.5</v>
      </c>
      <c r="E338">
        <v>1.18</v>
      </c>
      <c r="F338" t="str">
        <f t="shared" si="47"/>
        <v>Heavy</v>
      </c>
      <c r="G338">
        <v>19</v>
      </c>
      <c r="H338" t="str">
        <f t="shared" si="41"/>
        <v>Low</v>
      </c>
      <c r="I338" t="str">
        <f t="shared" si="42"/>
        <v>5</v>
      </c>
      <c r="J338" s="4">
        <v>0.3</v>
      </c>
      <c r="K338">
        <v>15</v>
      </c>
      <c r="L338" s="5">
        <v>8</v>
      </c>
      <c r="M338" s="6">
        <f t="shared" si="43"/>
        <v>4.5</v>
      </c>
      <c r="N338" t="str">
        <f t="shared" si="44"/>
        <v>0</v>
      </c>
      <c r="O338" s="8">
        <f t="shared" si="45"/>
        <v>5</v>
      </c>
      <c r="P338" s="4">
        <f t="shared" si="46"/>
        <v>4.5</v>
      </c>
    </row>
    <row r="339" spans="1:16">
      <c r="A339" s="3">
        <v>43073</v>
      </c>
      <c r="B339" s="3" t="str">
        <f t="shared" si="40"/>
        <v>December</v>
      </c>
      <c r="C339" t="s">
        <v>8</v>
      </c>
      <c r="D339">
        <v>34.9</v>
      </c>
      <c r="E339">
        <v>1.54</v>
      </c>
      <c r="F339" t="str">
        <f t="shared" si="47"/>
        <v>Heavy</v>
      </c>
      <c r="G339">
        <v>16</v>
      </c>
      <c r="H339" t="str">
        <f t="shared" si="41"/>
        <v>Low</v>
      </c>
      <c r="I339" t="str">
        <f t="shared" si="42"/>
        <v>5</v>
      </c>
      <c r="J339" s="4">
        <v>0.3</v>
      </c>
      <c r="K339">
        <v>13</v>
      </c>
      <c r="L339" s="5">
        <v>8</v>
      </c>
      <c r="M339" s="6">
        <f t="shared" si="43"/>
        <v>3.9</v>
      </c>
      <c r="N339" t="str">
        <f t="shared" si="44"/>
        <v>0</v>
      </c>
      <c r="O339" s="8">
        <f t="shared" si="45"/>
        <v>5</v>
      </c>
      <c r="P339" s="4">
        <f t="shared" si="46"/>
        <v>3.9</v>
      </c>
    </row>
    <row r="340" spans="1:16">
      <c r="A340" s="3">
        <v>43074</v>
      </c>
      <c r="B340" s="3" t="str">
        <f t="shared" si="40"/>
        <v>December</v>
      </c>
      <c r="C340" t="s">
        <v>9</v>
      </c>
      <c r="D340">
        <v>22</v>
      </c>
      <c r="E340">
        <v>1.82</v>
      </c>
      <c r="F340" t="str">
        <f t="shared" si="47"/>
        <v>Heavy</v>
      </c>
      <c r="G340">
        <v>11</v>
      </c>
      <c r="H340" t="str">
        <f t="shared" si="41"/>
        <v>Low</v>
      </c>
      <c r="I340" t="str">
        <f t="shared" si="42"/>
        <v>5</v>
      </c>
      <c r="J340" s="4">
        <v>0.3</v>
      </c>
      <c r="K340">
        <v>10</v>
      </c>
      <c r="L340" s="5">
        <v>8</v>
      </c>
      <c r="M340" s="6">
        <f t="shared" si="43"/>
        <v>3</v>
      </c>
      <c r="N340" t="str">
        <f t="shared" si="44"/>
        <v>0</v>
      </c>
      <c r="O340" s="8">
        <f t="shared" si="45"/>
        <v>5</v>
      </c>
      <c r="P340" s="4">
        <f t="shared" si="46"/>
        <v>3</v>
      </c>
    </row>
    <row r="341" spans="1:16">
      <c r="A341" s="3">
        <v>43075</v>
      </c>
      <c r="B341" s="3" t="str">
        <f t="shared" si="40"/>
        <v>December</v>
      </c>
      <c r="C341" t="s">
        <v>10</v>
      </c>
      <c r="D341">
        <v>44.7</v>
      </c>
      <c r="E341">
        <v>0.95</v>
      </c>
      <c r="F341" t="str">
        <f t="shared" si="47"/>
        <v>Medium</v>
      </c>
      <c r="G341">
        <v>28</v>
      </c>
      <c r="H341" t="str">
        <f t="shared" si="41"/>
        <v>Low</v>
      </c>
      <c r="I341" t="str">
        <f t="shared" si="42"/>
        <v>5</v>
      </c>
      <c r="J341" s="4">
        <v>0.3</v>
      </c>
      <c r="K341">
        <v>19</v>
      </c>
      <c r="L341" s="5">
        <v>8</v>
      </c>
      <c r="M341" s="6">
        <f t="shared" si="43"/>
        <v>5.7</v>
      </c>
      <c r="N341" t="str">
        <f t="shared" si="44"/>
        <v>0</v>
      </c>
      <c r="O341" s="8">
        <f t="shared" si="45"/>
        <v>5</v>
      </c>
      <c r="P341" s="4">
        <f t="shared" si="46"/>
        <v>5.7</v>
      </c>
    </row>
    <row r="342" spans="1:16">
      <c r="A342" s="3">
        <v>43076</v>
      </c>
      <c r="B342" s="3" t="str">
        <f t="shared" si="40"/>
        <v>December</v>
      </c>
      <c r="C342" t="s">
        <v>11</v>
      </c>
      <c r="D342">
        <v>42.1</v>
      </c>
      <c r="E342">
        <v>1.05</v>
      </c>
      <c r="F342" t="str">
        <f t="shared" si="47"/>
        <v>Heavy</v>
      </c>
      <c r="G342">
        <v>26</v>
      </c>
      <c r="H342" t="str">
        <f t="shared" si="41"/>
        <v>Low</v>
      </c>
      <c r="I342" t="str">
        <f t="shared" si="42"/>
        <v>5</v>
      </c>
      <c r="J342" s="4">
        <v>0.3</v>
      </c>
      <c r="K342">
        <v>17</v>
      </c>
      <c r="L342" s="5">
        <v>8</v>
      </c>
      <c r="M342" s="6">
        <f t="shared" si="43"/>
        <v>5.0999999999999996</v>
      </c>
      <c r="N342" t="str">
        <f t="shared" si="44"/>
        <v>0</v>
      </c>
      <c r="O342" s="8">
        <f t="shared" si="45"/>
        <v>5</v>
      </c>
      <c r="P342" s="4">
        <f t="shared" si="46"/>
        <v>5.0999999999999996</v>
      </c>
    </row>
    <row r="343" spans="1:16">
      <c r="A343" s="3">
        <v>43077</v>
      </c>
      <c r="B343" s="3" t="str">
        <f t="shared" si="40"/>
        <v>December</v>
      </c>
      <c r="C343" t="s">
        <v>12</v>
      </c>
      <c r="D343">
        <v>40.5</v>
      </c>
      <c r="E343">
        <v>1.25</v>
      </c>
      <c r="F343" t="str">
        <f t="shared" si="47"/>
        <v>Heavy</v>
      </c>
      <c r="G343">
        <v>30</v>
      </c>
      <c r="H343" t="str">
        <f t="shared" si="41"/>
        <v>Low</v>
      </c>
      <c r="I343" t="str">
        <f t="shared" si="42"/>
        <v>5</v>
      </c>
      <c r="J343" s="4">
        <v>0.3</v>
      </c>
      <c r="K343">
        <v>15</v>
      </c>
      <c r="L343" s="5">
        <v>8</v>
      </c>
      <c r="M343" s="6">
        <f t="shared" si="43"/>
        <v>4.5</v>
      </c>
      <c r="N343" t="str">
        <f t="shared" si="44"/>
        <v>0</v>
      </c>
      <c r="O343" s="8">
        <f t="shared" si="45"/>
        <v>5</v>
      </c>
      <c r="P343" s="4">
        <f t="shared" si="46"/>
        <v>4.5</v>
      </c>
    </row>
    <row r="344" spans="1:16">
      <c r="A344" s="3">
        <v>43078</v>
      </c>
      <c r="B344" s="3" t="str">
        <f t="shared" si="40"/>
        <v>December</v>
      </c>
      <c r="C344" t="s">
        <v>13</v>
      </c>
      <c r="D344">
        <v>31.2</v>
      </c>
      <c r="E344">
        <v>1.43</v>
      </c>
      <c r="F344" t="str">
        <f t="shared" si="47"/>
        <v>Heavy</v>
      </c>
      <c r="G344">
        <v>19</v>
      </c>
      <c r="H344" t="str">
        <f t="shared" si="41"/>
        <v>Low</v>
      </c>
      <c r="I344" t="str">
        <f t="shared" si="42"/>
        <v>5</v>
      </c>
      <c r="J344" s="4">
        <v>0.3</v>
      </c>
      <c r="K344">
        <v>14</v>
      </c>
      <c r="L344" s="5">
        <v>8</v>
      </c>
      <c r="M344" s="6">
        <f t="shared" si="43"/>
        <v>4.2</v>
      </c>
      <c r="N344" t="str">
        <f t="shared" si="44"/>
        <v>0</v>
      </c>
      <c r="O344" s="8">
        <f t="shared" si="45"/>
        <v>5</v>
      </c>
      <c r="P344" s="4">
        <f t="shared" si="46"/>
        <v>4.2</v>
      </c>
    </row>
    <row r="345" spans="1:16">
      <c r="A345" s="3">
        <v>43079</v>
      </c>
      <c r="B345" s="3" t="str">
        <f t="shared" si="40"/>
        <v>December</v>
      </c>
      <c r="C345" t="s">
        <v>7</v>
      </c>
      <c r="D345">
        <v>31.3</v>
      </c>
      <c r="E345">
        <v>1.82</v>
      </c>
      <c r="F345" t="str">
        <f t="shared" si="47"/>
        <v>Heavy</v>
      </c>
      <c r="G345">
        <v>15</v>
      </c>
      <c r="H345" t="str">
        <f t="shared" si="41"/>
        <v>Low</v>
      </c>
      <c r="I345" t="str">
        <f t="shared" si="42"/>
        <v>5</v>
      </c>
      <c r="J345" s="4">
        <v>0.3</v>
      </c>
      <c r="K345">
        <v>11</v>
      </c>
      <c r="L345" s="5">
        <v>8</v>
      </c>
      <c r="M345" s="6">
        <f t="shared" si="43"/>
        <v>3.3</v>
      </c>
      <c r="N345" t="str">
        <f t="shared" si="44"/>
        <v>0</v>
      </c>
      <c r="O345" s="8">
        <f t="shared" si="45"/>
        <v>5</v>
      </c>
      <c r="P345" s="4">
        <f t="shared" si="46"/>
        <v>3.3</v>
      </c>
    </row>
    <row r="346" spans="1:16">
      <c r="A346" s="3">
        <v>43080</v>
      </c>
      <c r="B346" s="3" t="str">
        <f t="shared" si="40"/>
        <v>December</v>
      </c>
      <c r="C346" t="s">
        <v>8</v>
      </c>
      <c r="D346">
        <v>45.1</v>
      </c>
      <c r="E346">
        <v>1.1100000000000001</v>
      </c>
      <c r="F346" t="str">
        <f t="shared" si="47"/>
        <v>Heavy</v>
      </c>
      <c r="G346">
        <v>33</v>
      </c>
      <c r="H346" t="str">
        <f t="shared" si="41"/>
        <v>Low</v>
      </c>
      <c r="I346" t="str">
        <f t="shared" si="42"/>
        <v>5</v>
      </c>
      <c r="J346" s="4">
        <v>0.3</v>
      </c>
      <c r="K346">
        <v>17</v>
      </c>
      <c r="L346" s="5">
        <v>8</v>
      </c>
      <c r="M346" s="6">
        <f t="shared" si="43"/>
        <v>5.0999999999999996</v>
      </c>
      <c r="N346" t="str">
        <f t="shared" si="44"/>
        <v>0</v>
      </c>
      <c r="O346" s="8">
        <f t="shared" si="45"/>
        <v>5</v>
      </c>
      <c r="P346" s="4">
        <f t="shared" si="46"/>
        <v>5.0999999999999996</v>
      </c>
    </row>
    <row r="347" spans="1:16">
      <c r="A347" s="3">
        <v>43081</v>
      </c>
      <c r="B347" s="3" t="str">
        <f t="shared" si="40"/>
        <v>December</v>
      </c>
      <c r="C347" t="s">
        <v>9</v>
      </c>
      <c r="D347">
        <v>33.5</v>
      </c>
      <c r="E347">
        <v>1.33</v>
      </c>
      <c r="F347" t="str">
        <f t="shared" si="47"/>
        <v>Heavy</v>
      </c>
      <c r="G347">
        <v>22</v>
      </c>
      <c r="H347" t="str">
        <f t="shared" si="41"/>
        <v>Low</v>
      </c>
      <c r="I347" t="str">
        <f t="shared" si="42"/>
        <v>5</v>
      </c>
      <c r="J347" s="4">
        <v>0.3</v>
      </c>
      <c r="K347">
        <v>15</v>
      </c>
      <c r="L347" s="5">
        <v>8</v>
      </c>
      <c r="M347" s="6">
        <f t="shared" si="43"/>
        <v>4.5</v>
      </c>
      <c r="N347" t="str">
        <f t="shared" si="44"/>
        <v>0</v>
      </c>
      <c r="O347" s="8">
        <f t="shared" si="45"/>
        <v>5</v>
      </c>
      <c r="P347" s="4">
        <f t="shared" si="46"/>
        <v>4.5</v>
      </c>
    </row>
    <row r="348" spans="1:16">
      <c r="A348" s="3">
        <v>43082</v>
      </c>
      <c r="B348" s="3" t="str">
        <f t="shared" si="40"/>
        <v>December</v>
      </c>
      <c r="C348" t="s">
        <v>10</v>
      </c>
      <c r="D348">
        <v>32.200000000000003</v>
      </c>
      <c r="E348">
        <v>1.43</v>
      </c>
      <c r="F348" t="str">
        <f t="shared" si="47"/>
        <v>Heavy</v>
      </c>
      <c r="G348">
        <v>26</v>
      </c>
      <c r="H348" t="str">
        <f t="shared" si="41"/>
        <v>Low</v>
      </c>
      <c r="I348" t="str">
        <f t="shared" si="42"/>
        <v>5</v>
      </c>
      <c r="J348" s="4">
        <v>0.3</v>
      </c>
      <c r="K348">
        <v>14</v>
      </c>
      <c r="L348" s="5">
        <v>8</v>
      </c>
      <c r="M348" s="6">
        <f t="shared" si="43"/>
        <v>4.2</v>
      </c>
      <c r="N348" t="str">
        <f t="shared" si="44"/>
        <v>0</v>
      </c>
      <c r="O348" s="8">
        <f t="shared" si="45"/>
        <v>5</v>
      </c>
      <c r="P348" s="4">
        <f t="shared" si="46"/>
        <v>4.2</v>
      </c>
    </row>
    <row r="349" spans="1:16">
      <c r="A349" s="3">
        <v>43083</v>
      </c>
      <c r="B349" s="3" t="str">
        <f t="shared" si="40"/>
        <v>December</v>
      </c>
      <c r="C349" t="s">
        <v>11</v>
      </c>
      <c r="D349">
        <v>31.9</v>
      </c>
      <c r="E349">
        <v>1.54</v>
      </c>
      <c r="F349" t="str">
        <f t="shared" si="47"/>
        <v>Heavy</v>
      </c>
      <c r="G349">
        <v>24</v>
      </c>
      <c r="H349" t="str">
        <f t="shared" si="41"/>
        <v>Low</v>
      </c>
      <c r="I349" t="str">
        <f t="shared" si="42"/>
        <v>5</v>
      </c>
      <c r="J349" s="4">
        <v>0.3</v>
      </c>
      <c r="K349">
        <v>13</v>
      </c>
      <c r="L349" s="5">
        <v>8</v>
      </c>
      <c r="M349" s="6">
        <f t="shared" si="43"/>
        <v>3.9</v>
      </c>
      <c r="N349" t="str">
        <f t="shared" si="44"/>
        <v>0</v>
      </c>
      <c r="O349" s="8">
        <f t="shared" si="45"/>
        <v>5</v>
      </c>
      <c r="P349" s="4">
        <f t="shared" si="46"/>
        <v>3.9</v>
      </c>
    </row>
    <row r="350" spans="1:16">
      <c r="A350" s="3">
        <v>43084</v>
      </c>
      <c r="B350" s="3" t="str">
        <f t="shared" si="40"/>
        <v>December</v>
      </c>
      <c r="C350" t="s">
        <v>12</v>
      </c>
      <c r="D350">
        <v>42.1</v>
      </c>
      <c r="E350">
        <v>1.05</v>
      </c>
      <c r="F350" t="str">
        <f t="shared" si="47"/>
        <v>Heavy</v>
      </c>
      <c r="G350">
        <v>30</v>
      </c>
      <c r="H350" t="str">
        <f t="shared" si="41"/>
        <v>Low</v>
      </c>
      <c r="I350" t="str">
        <f t="shared" si="42"/>
        <v>5</v>
      </c>
      <c r="J350" s="4">
        <v>0.3</v>
      </c>
      <c r="K350">
        <v>17</v>
      </c>
      <c r="L350" s="5">
        <v>8</v>
      </c>
      <c r="M350" s="6">
        <f t="shared" si="43"/>
        <v>5.0999999999999996</v>
      </c>
      <c r="N350" t="str">
        <f t="shared" si="44"/>
        <v>0</v>
      </c>
      <c r="O350" s="8">
        <f t="shared" si="45"/>
        <v>5</v>
      </c>
      <c r="P350" s="4">
        <f t="shared" si="46"/>
        <v>5.0999999999999996</v>
      </c>
    </row>
    <row r="351" spans="1:16">
      <c r="A351" s="3">
        <v>43085</v>
      </c>
      <c r="B351" s="3" t="str">
        <f t="shared" si="40"/>
        <v>December</v>
      </c>
      <c r="C351" t="s">
        <v>13</v>
      </c>
      <c r="D351">
        <v>35.5</v>
      </c>
      <c r="E351">
        <v>1.25</v>
      </c>
      <c r="F351" t="str">
        <f t="shared" si="47"/>
        <v>Heavy</v>
      </c>
      <c r="G351">
        <v>30</v>
      </c>
      <c r="H351" t="str">
        <f t="shared" si="41"/>
        <v>Low</v>
      </c>
      <c r="I351" t="str">
        <f t="shared" si="42"/>
        <v>5</v>
      </c>
      <c r="J351" s="4">
        <v>0.3</v>
      </c>
      <c r="K351">
        <v>15</v>
      </c>
      <c r="L351" s="5">
        <v>8</v>
      </c>
      <c r="M351" s="6">
        <f t="shared" si="43"/>
        <v>4.5</v>
      </c>
      <c r="N351" t="str">
        <f t="shared" si="44"/>
        <v>0</v>
      </c>
      <c r="O351" s="8">
        <f t="shared" si="45"/>
        <v>5</v>
      </c>
      <c r="P351" s="4">
        <f t="shared" si="46"/>
        <v>4.5</v>
      </c>
    </row>
    <row r="352" spans="1:16">
      <c r="A352" s="3">
        <v>43086</v>
      </c>
      <c r="B352" s="3" t="str">
        <f t="shared" si="40"/>
        <v>December</v>
      </c>
      <c r="C352" t="s">
        <v>7</v>
      </c>
      <c r="D352">
        <v>32.200000000000003</v>
      </c>
      <c r="E352">
        <v>1.33</v>
      </c>
      <c r="F352" t="str">
        <f t="shared" si="47"/>
        <v>Heavy</v>
      </c>
      <c r="G352">
        <v>16</v>
      </c>
      <c r="H352" t="str">
        <f t="shared" si="41"/>
        <v>Low</v>
      </c>
      <c r="I352" t="str">
        <f t="shared" si="42"/>
        <v>5</v>
      </c>
      <c r="J352" s="4">
        <v>0.3</v>
      </c>
      <c r="K352">
        <v>14</v>
      </c>
      <c r="L352" s="5">
        <v>8</v>
      </c>
      <c r="M352" s="6">
        <f t="shared" si="43"/>
        <v>4.2</v>
      </c>
      <c r="N352" t="str">
        <f t="shared" si="44"/>
        <v>0</v>
      </c>
      <c r="O352" s="8">
        <f t="shared" si="45"/>
        <v>5</v>
      </c>
      <c r="P352" s="4">
        <f t="shared" si="46"/>
        <v>4.2</v>
      </c>
    </row>
    <row r="353" spans="1:16">
      <c r="A353" s="3">
        <v>43087</v>
      </c>
      <c r="B353" s="3" t="str">
        <f t="shared" si="40"/>
        <v>December</v>
      </c>
      <c r="C353" t="s">
        <v>8</v>
      </c>
      <c r="D353">
        <v>30.9</v>
      </c>
      <c r="E353">
        <v>1.43</v>
      </c>
      <c r="F353" t="str">
        <f t="shared" si="47"/>
        <v>Heavy</v>
      </c>
      <c r="G353">
        <v>27</v>
      </c>
      <c r="H353" t="str">
        <f t="shared" si="41"/>
        <v>Low</v>
      </c>
      <c r="I353" t="str">
        <f t="shared" si="42"/>
        <v>5</v>
      </c>
      <c r="J353" s="4">
        <v>0.3</v>
      </c>
      <c r="K353">
        <v>13</v>
      </c>
      <c r="L353" s="5">
        <v>8</v>
      </c>
      <c r="M353" s="6">
        <f t="shared" si="43"/>
        <v>3.9</v>
      </c>
      <c r="N353" t="str">
        <f t="shared" si="44"/>
        <v>0</v>
      </c>
      <c r="O353" s="8">
        <f t="shared" si="45"/>
        <v>5</v>
      </c>
      <c r="P353" s="4">
        <f t="shared" si="46"/>
        <v>3.9</v>
      </c>
    </row>
    <row r="354" spans="1:16">
      <c r="A354" s="3">
        <v>43088</v>
      </c>
      <c r="B354" s="3" t="str">
        <f t="shared" si="40"/>
        <v>December</v>
      </c>
      <c r="C354" t="s">
        <v>9</v>
      </c>
      <c r="D354">
        <v>41.4</v>
      </c>
      <c r="E354">
        <v>1</v>
      </c>
      <c r="F354" t="str">
        <f t="shared" si="47"/>
        <v>Medium</v>
      </c>
      <c r="G354">
        <v>33</v>
      </c>
      <c r="H354" t="str">
        <f t="shared" si="41"/>
        <v>Low</v>
      </c>
      <c r="I354" t="str">
        <f t="shared" si="42"/>
        <v>5</v>
      </c>
      <c r="J354" s="4">
        <v>0.3</v>
      </c>
      <c r="K354">
        <v>18</v>
      </c>
      <c r="L354" s="5">
        <v>8</v>
      </c>
      <c r="M354" s="6">
        <f t="shared" si="43"/>
        <v>5.3999999999999995</v>
      </c>
      <c r="N354" t="str">
        <f t="shared" si="44"/>
        <v>0</v>
      </c>
      <c r="O354" s="8">
        <f t="shared" si="45"/>
        <v>5</v>
      </c>
      <c r="P354" s="4">
        <f t="shared" si="46"/>
        <v>5.3999999999999995</v>
      </c>
    </row>
    <row r="355" spans="1:16">
      <c r="A355" s="3">
        <v>43089</v>
      </c>
      <c r="B355" s="3" t="str">
        <f t="shared" si="40"/>
        <v>December</v>
      </c>
      <c r="C355" t="s">
        <v>10</v>
      </c>
      <c r="D355">
        <v>36.799999999999997</v>
      </c>
      <c r="E355">
        <v>1.25</v>
      </c>
      <c r="F355" t="str">
        <f t="shared" si="47"/>
        <v>Heavy</v>
      </c>
      <c r="G355">
        <v>20</v>
      </c>
      <c r="H355" t="str">
        <f t="shared" si="41"/>
        <v>Low</v>
      </c>
      <c r="I355" t="str">
        <f t="shared" si="42"/>
        <v>5</v>
      </c>
      <c r="J355" s="4">
        <v>0.3</v>
      </c>
      <c r="K355">
        <v>16</v>
      </c>
      <c r="L355" s="5">
        <v>8</v>
      </c>
      <c r="M355" s="6">
        <f t="shared" si="43"/>
        <v>4.8</v>
      </c>
      <c r="N355" t="str">
        <f t="shared" si="44"/>
        <v>0</v>
      </c>
      <c r="O355" s="8">
        <f t="shared" si="45"/>
        <v>5</v>
      </c>
      <c r="P355" s="4">
        <f t="shared" si="46"/>
        <v>4.8</v>
      </c>
    </row>
    <row r="356" spans="1:16">
      <c r="A356" s="3">
        <v>43090</v>
      </c>
      <c r="B356" s="3" t="str">
        <f t="shared" si="40"/>
        <v>December</v>
      </c>
      <c r="C356" t="s">
        <v>11</v>
      </c>
      <c r="D356">
        <v>40.5</v>
      </c>
      <c r="E356">
        <v>1.33</v>
      </c>
      <c r="F356" t="str">
        <f t="shared" si="47"/>
        <v>Heavy</v>
      </c>
      <c r="G356">
        <v>23</v>
      </c>
      <c r="H356" t="str">
        <f t="shared" si="41"/>
        <v>Low</v>
      </c>
      <c r="I356" t="str">
        <f t="shared" si="42"/>
        <v>5</v>
      </c>
      <c r="J356" s="4">
        <v>0.3</v>
      </c>
      <c r="K356">
        <v>15</v>
      </c>
      <c r="L356" s="5">
        <v>8</v>
      </c>
      <c r="M356" s="6">
        <f t="shared" si="43"/>
        <v>4.5</v>
      </c>
      <c r="N356" t="str">
        <f t="shared" si="44"/>
        <v>0</v>
      </c>
      <c r="O356" s="8">
        <f t="shared" si="45"/>
        <v>5</v>
      </c>
      <c r="P356" s="4">
        <f t="shared" si="46"/>
        <v>4.5</v>
      </c>
    </row>
    <row r="357" spans="1:16">
      <c r="A357" s="3">
        <v>43091</v>
      </c>
      <c r="B357" s="3" t="str">
        <f t="shared" si="40"/>
        <v>December</v>
      </c>
      <c r="C357" t="s">
        <v>12</v>
      </c>
      <c r="D357">
        <v>30.9</v>
      </c>
      <c r="E357">
        <v>1.54</v>
      </c>
      <c r="F357" t="str">
        <f t="shared" si="47"/>
        <v>Heavy</v>
      </c>
      <c r="G357">
        <v>17</v>
      </c>
      <c r="H357" t="str">
        <f t="shared" si="41"/>
        <v>Low</v>
      </c>
      <c r="I357" t="str">
        <f t="shared" si="42"/>
        <v>5</v>
      </c>
      <c r="J357" s="4">
        <v>0.3</v>
      </c>
      <c r="K357">
        <v>13</v>
      </c>
      <c r="L357" s="5">
        <v>8</v>
      </c>
      <c r="M357" s="6">
        <f t="shared" si="43"/>
        <v>3.9</v>
      </c>
      <c r="N357" t="str">
        <f t="shared" si="44"/>
        <v>0</v>
      </c>
      <c r="O357" s="8">
        <f t="shared" si="45"/>
        <v>5</v>
      </c>
      <c r="P357" s="4">
        <f t="shared" si="46"/>
        <v>3.9</v>
      </c>
    </row>
    <row r="358" spans="1:16">
      <c r="A358" s="3">
        <v>43092</v>
      </c>
      <c r="B358" s="3" t="str">
        <f t="shared" si="40"/>
        <v>December</v>
      </c>
      <c r="C358" t="s">
        <v>13</v>
      </c>
      <c r="D358">
        <v>42.4</v>
      </c>
      <c r="E358">
        <v>1.1100000000000001</v>
      </c>
      <c r="F358" t="str">
        <f t="shared" si="47"/>
        <v>Heavy</v>
      </c>
      <c r="G358">
        <v>20</v>
      </c>
      <c r="H358" t="str">
        <f t="shared" si="41"/>
        <v>Low</v>
      </c>
      <c r="I358" t="str">
        <f t="shared" si="42"/>
        <v>5</v>
      </c>
      <c r="J358" s="4">
        <v>0.3</v>
      </c>
      <c r="K358">
        <v>18</v>
      </c>
      <c r="L358" s="5">
        <v>8</v>
      </c>
      <c r="M358" s="6">
        <f t="shared" si="43"/>
        <v>5.3999999999999995</v>
      </c>
      <c r="N358" t="str">
        <f t="shared" si="44"/>
        <v>0</v>
      </c>
      <c r="O358" s="8">
        <f t="shared" si="45"/>
        <v>5</v>
      </c>
      <c r="P358" s="4">
        <f t="shared" si="46"/>
        <v>5.3999999999999995</v>
      </c>
    </row>
    <row r="359" spans="1:16">
      <c r="A359" s="3">
        <v>43093</v>
      </c>
      <c r="B359" s="3" t="str">
        <f t="shared" si="40"/>
        <v>December</v>
      </c>
      <c r="C359" t="s">
        <v>7</v>
      </c>
      <c r="D359">
        <v>35.799999999999997</v>
      </c>
      <c r="E359">
        <v>1.25</v>
      </c>
      <c r="F359" t="str">
        <f t="shared" si="47"/>
        <v>Heavy</v>
      </c>
      <c r="G359">
        <v>26</v>
      </c>
      <c r="H359" t="str">
        <f t="shared" si="41"/>
        <v>Low</v>
      </c>
      <c r="I359" t="str">
        <f t="shared" si="42"/>
        <v>5</v>
      </c>
      <c r="J359" s="4">
        <v>0.3</v>
      </c>
      <c r="K359">
        <v>16</v>
      </c>
      <c r="L359" s="5">
        <v>8</v>
      </c>
      <c r="M359" s="6">
        <f t="shared" si="43"/>
        <v>4.8</v>
      </c>
      <c r="N359" t="str">
        <f t="shared" si="44"/>
        <v>0</v>
      </c>
      <c r="O359" s="8">
        <f t="shared" si="45"/>
        <v>5</v>
      </c>
      <c r="P359" s="4">
        <f t="shared" si="46"/>
        <v>4.8</v>
      </c>
    </row>
    <row r="360" spans="1:16">
      <c r="A360" s="3">
        <v>43094</v>
      </c>
      <c r="B360" s="3" t="str">
        <f t="shared" si="40"/>
        <v>December</v>
      </c>
      <c r="C360" t="s">
        <v>8</v>
      </c>
      <c r="D360">
        <v>35.5</v>
      </c>
      <c r="E360">
        <v>1.25</v>
      </c>
      <c r="F360" t="str">
        <f t="shared" si="47"/>
        <v>Heavy</v>
      </c>
      <c r="G360">
        <v>19</v>
      </c>
      <c r="H360" t="str">
        <f t="shared" si="41"/>
        <v>Low</v>
      </c>
      <c r="I360" t="str">
        <f t="shared" si="42"/>
        <v>5</v>
      </c>
      <c r="J360" s="4">
        <v>0.3</v>
      </c>
      <c r="K360">
        <v>15</v>
      </c>
      <c r="L360" s="5">
        <v>8</v>
      </c>
      <c r="M360" s="6">
        <f t="shared" si="43"/>
        <v>4.5</v>
      </c>
      <c r="N360" t="str">
        <f t="shared" si="44"/>
        <v>0</v>
      </c>
      <c r="O360" s="8">
        <f t="shared" si="45"/>
        <v>5</v>
      </c>
      <c r="P360" s="4">
        <f t="shared" si="46"/>
        <v>4.5</v>
      </c>
    </row>
    <row r="361" spans="1:16">
      <c r="A361" s="3">
        <v>43095</v>
      </c>
      <c r="B361" s="3" t="str">
        <f t="shared" si="40"/>
        <v>December</v>
      </c>
      <c r="C361" t="s">
        <v>9</v>
      </c>
      <c r="D361">
        <v>28.9</v>
      </c>
      <c r="E361">
        <v>1.43</v>
      </c>
      <c r="F361" t="str">
        <f t="shared" si="47"/>
        <v>Heavy</v>
      </c>
      <c r="G361">
        <v>23</v>
      </c>
      <c r="H361" t="str">
        <f t="shared" si="41"/>
        <v>Low</v>
      </c>
      <c r="I361" t="str">
        <f t="shared" si="42"/>
        <v>5</v>
      </c>
      <c r="J361" s="4">
        <v>0.3</v>
      </c>
      <c r="K361">
        <v>13</v>
      </c>
      <c r="L361" s="5">
        <v>8</v>
      </c>
      <c r="M361" s="6">
        <f t="shared" si="43"/>
        <v>3.9</v>
      </c>
      <c r="N361" t="str">
        <f t="shared" si="44"/>
        <v>0</v>
      </c>
      <c r="O361" s="8">
        <f t="shared" si="45"/>
        <v>5</v>
      </c>
      <c r="P361" s="4">
        <f t="shared" si="46"/>
        <v>3.9</v>
      </c>
    </row>
    <row r="362" spans="1:16">
      <c r="A362" s="3">
        <v>43096</v>
      </c>
      <c r="B362" s="3" t="str">
        <f t="shared" si="40"/>
        <v>December</v>
      </c>
      <c r="C362" t="s">
        <v>10</v>
      </c>
      <c r="D362">
        <v>42.7</v>
      </c>
      <c r="E362">
        <v>1</v>
      </c>
      <c r="F362" t="str">
        <f t="shared" si="47"/>
        <v>Medium</v>
      </c>
      <c r="G362">
        <v>33</v>
      </c>
      <c r="H362" t="str">
        <f t="shared" si="41"/>
        <v>Low</v>
      </c>
      <c r="I362" t="str">
        <f t="shared" si="42"/>
        <v>5</v>
      </c>
      <c r="J362" s="4">
        <v>0.3</v>
      </c>
      <c r="K362">
        <v>19</v>
      </c>
      <c r="L362" s="5">
        <v>8</v>
      </c>
      <c r="M362" s="6">
        <f t="shared" si="43"/>
        <v>5.7</v>
      </c>
      <c r="N362" t="str">
        <f t="shared" si="44"/>
        <v>0</v>
      </c>
      <c r="O362" s="8">
        <f t="shared" si="45"/>
        <v>5</v>
      </c>
      <c r="P362" s="4">
        <f t="shared" si="46"/>
        <v>5.7</v>
      </c>
    </row>
    <row r="363" spans="1:16">
      <c r="A363" s="3">
        <v>43097</v>
      </c>
      <c r="B363" s="3" t="str">
        <f t="shared" si="40"/>
        <v>December</v>
      </c>
      <c r="C363" t="s">
        <v>11</v>
      </c>
      <c r="D363">
        <v>37.799999999999997</v>
      </c>
      <c r="E363">
        <v>1.25</v>
      </c>
      <c r="F363" t="str">
        <f t="shared" si="47"/>
        <v>Heavy</v>
      </c>
      <c r="G363">
        <v>32</v>
      </c>
      <c r="H363" t="str">
        <f t="shared" si="41"/>
        <v>Low</v>
      </c>
      <c r="I363" t="str">
        <f t="shared" si="42"/>
        <v>5</v>
      </c>
      <c r="J363" s="4">
        <v>0.3</v>
      </c>
      <c r="K363">
        <v>16</v>
      </c>
      <c r="L363" s="5">
        <v>8</v>
      </c>
      <c r="M363" s="6">
        <f t="shared" si="43"/>
        <v>4.8</v>
      </c>
      <c r="N363" t="str">
        <f t="shared" si="44"/>
        <v>0</v>
      </c>
      <c r="O363" s="8">
        <f t="shared" si="45"/>
        <v>5</v>
      </c>
      <c r="P363" s="4">
        <f t="shared" si="46"/>
        <v>4.8</v>
      </c>
    </row>
    <row r="364" spans="1:16">
      <c r="A364" s="3">
        <v>43098</v>
      </c>
      <c r="B364" s="3" t="str">
        <f t="shared" si="40"/>
        <v>December</v>
      </c>
      <c r="C364" t="s">
        <v>12</v>
      </c>
      <c r="D364">
        <v>39.5</v>
      </c>
      <c r="E364">
        <v>1.25</v>
      </c>
      <c r="F364" t="str">
        <f t="shared" si="47"/>
        <v>Heavy</v>
      </c>
      <c r="G364">
        <v>17</v>
      </c>
      <c r="H364" t="str">
        <f t="shared" si="41"/>
        <v>Low</v>
      </c>
      <c r="I364" t="str">
        <f t="shared" si="42"/>
        <v>5</v>
      </c>
      <c r="J364" s="4">
        <v>0.3</v>
      </c>
      <c r="K364">
        <v>15</v>
      </c>
      <c r="L364" s="5">
        <v>8</v>
      </c>
      <c r="M364" s="6">
        <f t="shared" si="43"/>
        <v>4.5</v>
      </c>
      <c r="N364" t="str">
        <f t="shared" si="44"/>
        <v>0</v>
      </c>
      <c r="O364" s="8">
        <f t="shared" si="45"/>
        <v>5</v>
      </c>
      <c r="P364" s="4">
        <f t="shared" si="46"/>
        <v>4.5</v>
      </c>
    </row>
    <row r="365" spans="1:16">
      <c r="A365" s="3">
        <v>43099</v>
      </c>
      <c r="B365" s="3" t="str">
        <f t="shared" si="40"/>
        <v>December</v>
      </c>
      <c r="C365" t="s">
        <v>13</v>
      </c>
      <c r="D365">
        <v>30.9</v>
      </c>
      <c r="E365">
        <v>1.43</v>
      </c>
      <c r="F365" t="str">
        <f t="shared" si="47"/>
        <v>Heavy</v>
      </c>
      <c r="G365">
        <v>22</v>
      </c>
      <c r="H365" t="str">
        <f t="shared" si="41"/>
        <v>Low</v>
      </c>
      <c r="I365" t="str">
        <f t="shared" si="42"/>
        <v>5</v>
      </c>
      <c r="J365" s="4">
        <v>0.3</v>
      </c>
      <c r="K365">
        <v>13</v>
      </c>
      <c r="L365" s="5">
        <v>8</v>
      </c>
      <c r="M365" s="6">
        <f t="shared" si="43"/>
        <v>3.9</v>
      </c>
      <c r="N365" t="str">
        <f t="shared" si="44"/>
        <v>0</v>
      </c>
      <c r="O365" s="8">
        <f t="shared" si="45"/>
        <v>5</v>
      </c>
      <c r="P365" s="4">
        <f t="shared" si="46"/>
        <v>3.9</v>
      </c>
    </row>
    <row r="366" spans="1:16">
      <c r="A366" s="3">
        <v>43100</v>
      </c>
      <c r="B366" s="3" t="str">
        <f t="shared" si="40"/>
        <v>December</v>
      </c>
      <c r="C366" t="s">
        <v>7</v>
      </c>
      <c r="D366">
        <v>15.1</v>
      </c>
      <c r="E366">
        <v>2.5</v>
      </c>
      <c r="F366" t="str">
        <f t="shared" si="47"/>
        <v>Heavy</v>
      </c>
      <c r="G366">
        <v>9</v>
      </c>
      <c r="H366" t="str">
        <f t="shared" si="41"/>
        <v>Low</v>
      </c>
      <c r="I366" t="str">
        <f t="shared" si="42"/>
        <v>5</v>
      </c>
      <c r="J366" s="4">
        <v>0.3</v>
      </c>
      <c r="K366">
        <v>7</v>
      </c>
      <c r="L366" s="5">
        <v>8</v>
      </c>
      <c r="M366" s="6">
        <f t="shared" si="43"/>
        <v>2.1</v>
      </c>
      <c r="N366" t="str">
        <f t="shared" si="44"/>
        <v>0</v>
      </c>
      <c r="O366" s="8">
        <f t="shared" si="45"/>
        <v>5</v>
      </c>
      <c r="P366" s="4">
        <f t="shared" si="46"/>
        <v>2.1</v>
      </c>
    </row>
    <row r="367" spans="1:16">
      <c r="B367" s="3"/>
      <c r="M367" s="6"/>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366"/>
  <sheetViews>
    <sheetView workbookViewId="0">
      <selection activeCell="J10" sqref="J10"/>
    </sheetView>
  </sheetViews>
  <sheetFormatPr defaultColWidth="8.85546875" defaultRowHeight="15"/>
  <cols>
    <col min="1" max="1" width="16.85546875" style="2" customWidth="1"/>
    <col min="3" max="3" width="14.7109375" customWidth="1"/>
    <col min="4" max="4" width="9.85546875" customWidth="1"/>
    <col min="9" max="9" width="29.5703125" customWidth="1"/>
    <col min="11" max="11" width="53" customWidth="1"/>
    <col min="12" max="12" width="28.28515625" customWidth="1"/>
    <col min="13" max="13" width="16.7109375" customWidth="1"/>
    <col min="14" max="14" width="13.85546875" customWidth="1"/>
  </cols>
  <sheetData>
    <row r="1" spans="1:15">
      <c r="A1" s="2" t="s">
        <v>0</v>
      </c>
      <c r="B1" t="s">
        <v>1</v>
      </c>
      <c r="C1" t="s">
        <v>2</v>
      </c>
      <c r="D1" t="s">
        <v>3</v>
      </c>
      <c r="E1" t="s">
        <v>4</v>
      </c>
      <c r="F1" t="s">
        <v>5</v>
      </c>
      <c r="G1" t="s">
        <v>6</v>
      </c>
      <c r="I1" s="7" t="s">
        <v>14</v>
      </c>
      <c r="J1" s="7" t="s">
        <v>15</v>
      </c>
      <c r="K1" s="7" t="s">
        <v>19</v>
      </c>
      <c r="L1" s="7" t="s">
        <v>47</v>
      </c>
      <c r="M1" s="7" t="s">
        <v>45</v>
      </c>
      <c r="N1" s="7" t="s">
        <v>46</v>
      </c>
      <c r="O1" s="7" t="s">
        <v>21</v>
      </c>
    </row>
    <row r="2" spans="1:15">
      <c r="A2" s="3">
        <v>42943</v>
      </c>
      <c r="B2" t="s">
        <v>11</v>
      </c>
      <c r="C2">
        <v>97.9</v>
      </c>
      <c r="D2">
        <v>0.47</v>
      </c>
      <c r="E2">
        <v>74</v>
      </c>
      <c r="F2">
        <v>0.5</v>
      </c>
      <c r="G2">
        <v>43</v>
      </c>
      <c r="I2" t="s">
        <v>0</v>
      </c>
      <c r="J2" t="s">
        <v>16</v>
      </c>
      <c r="K2" t="s">
        <v>22</v>
      </c>
      <c r="L2" t="s">
        <v>71</v>
      </c>
      <c r="M2" s="1">
        <v>42736</v>
      </c>
      <c r="N2" s="1">
        <v>43100</v>
      </c>
    </row>
    <row r="3" spans="1:15">
      <c r="A3" s="3">
        <v>42917</v>
      </c>
      <c r="B3" t="s">
        <v>13</v>
      </c>
      <c r="C3">
        <v>102.9</v>
      </c>
      <c r="D3">
        <v>0.47</v>
      </c>
      <c r="E3">
        <v>59</v>
      </c>
      <c r="F3">
        <v>0.5</v>
      </c>
      <c r="G3">
        <v>43</v>
      </c>
      <c r="I3" t="s">
        <v>1</v>
      </c>
      <c r="J3" t="s">
        <v>16</v>
      </c>
      <c r="K3" t="s">
        <v>22</v>
      </c>
      <c r="L3" t="s">
        <v>71</v>
      </c>
      <c r="M3" t="s">
        <v>7</v>
      </c>
      <c r="N3" t="s">
        <v>13</v>
      </c>
    </row>
    <row r="4" spans="1:15">
      <c r="A4" s="3">
        <v>42938</v>
      </c>
      <c r="B4" t="s">
        <v>13</v>
      </c>
      <c r="C4">
        <v>99.6</v>
      </c>
      <c r="D4">
        <v>0.47</v>
      </c>
      <c r="E4">
        <v>49</v>
      </c>
      <c r="F4">
        <v>0.5</v>
      </c>
      <c r="G4">
        <v>42</v>
      </c>
      <c r="I4" t="s">
        <v>2</v>
      </c>
      <c r="J4" t="s">
        <v>17</v>
      </c>
      <c r="K4" t="s">
        <v>23</v>
      </c>
      <c r="L4" t="s">
        <v>71</v>
      </c>
      <c r="M4">
        <v>15.1</v>
      </c>
      <c r="N4">
        <v>102.9</v>
      </c>
    </row>
    <row r="5" spans="1:15">
      <c r="A5" s="3">
        <v>42912</v>
      </c>
      <c r="B5" t="s">
        <v>8</v>
      </c>
      <c r="C5">
        <v>102.6</v>
      </c>
      <c r="D5">
        <v>0.47</v>
      </c>
      <c r="E5">
        <v>60</v>
      </c>
      <c r="F5">
        <v>0.3</v>
      </c>
      <c r="G5">
        <v>42</v>
      </c>
      <c r="I5" t="s">
        <v>3</v>
      </c>
      <c r="J5" t="s">
        <v>17</v>
      </c>
      <c r="K5" t="s">
        <v>23</v>
      </c>
      <c r="L5" t="s">
        <v>71</v>
      </c>
      <c r="M5">
        <v>0.47</v>
      </c>
      <c r="N5">
        <v>2.5</v>
      </c>
    </row>
    <row r="6" spans="1:15">
      <c r="A6" s="3">
        <v>42934</v>
      </c>
      <c r="B6" t="s">
        <v>9</v>
      </c>
      <c r="C6">
        <v>99.3</v>
      </c>
      <c r="D6">
        <v>0.47</v>
      </c>
      <c r="E6">
        <v>76</v>
      </c>
      <c r="F6">
        <v>0.5</v>
      </c>
      <c r="G6">
        <v>41</v>
      </c>
      <c r="I6" t="s">
        <v>4</v>
      </c>
      <c r="J6" t="s">
        <v>18</v>
      </c>
      <c r="K6" t="s">
        <v>24</v>
      </c>
      <c r="L6" t="s">
        <v>71</v>
      </c>
      <c r="M6">
        <v>9</v>
      </c>
      <c r="N6">
        <v>80</v>
      </c>
    </row>
    <row r="7" spans="1:15">
      <c r="A7" s="3">
        <v>42902</v>
      </c>
      <c r="B7" t="s">
        <v>12</v>
      </c>
      <c r="C7">
        <v>99.3</v>
      </c>
      <c r="D7">
        <v>0.47</v>
      </c>
      <c r="E7">
        <v>77</v>
      </c>
      <c r="F7">
        <v>0.3</v>
      </c>
      <c r="G7">
        <v>41</v>
      </c>
      <c r="I7" t="s">
        <v>5</v>
      </c>
      <c r="J7" t="s">
        <v>17</v>
      </c>
      <c r="K7" t="s">
        <v>23</v>
      </c>
      <c r="L7" t="s">
        <v>71</v>
      </c>
      <c r="M7">
        <v>0.3</v>
      </c>
      <c r="N7">
        <v>0.5</v>
      </c>
    </row>
    <row r="8" spans="1:15">
      <c r="A8" s="3">
        <v>42907</v>
      </c>
      <c r="B8" t="s">
        <v>10</v>
      </c>
      <c r="C8">
        <v>94.3</v>
      </c>
      <c r="D8">
        <v>0.47</v>
      </c>
      <c r="E8">
        <v>76</v>
      </c>
      <c r="F8">
        <v>0.3</v>
      </c>
      <c r="G8">
        <v>41</v>
      </c>
      <c r="I8" t="s">
        <v>6</v>
      </c>
      <c r="J8" t="s">
        <v>18</v>
      </c>
      <c r="K8" t="s">
        <v>24</v>
      </c>
      <c r="L8" t="s">
        <v>71</v>
      </c>
      <c r="M8">
        <v>7</v>
      </c>
      <c r="N8">
        <v>43</v>
      </c>
    </row>
    <row r="9" spans="1:15">
      <c r="A9" s="3">
        <v>42930</v>
      </c>
      <c r="B9" t="s">
        <v>12</v>
      </c>
      <c r="C9">
        <v>92</v>
      </c>
      <c r="D9">
        <v>0.5</v>
      </c>
      <c r="E9">
        <v>80</v>
      </c>
      <c r="F9">
        <v>0.5</v>
      </c>
      <c r="G9">
        <v>40</v>
      </c>
    </row>
    <row r="10" spans="1:15">
      <c r="A10" s="3">
        <v>42926</v>
      </c>
      <c r="B10" t="s">
        <v>8</v>
      </c>
      <c r="C10">
        <v>98</v>
      </c>
      <c r="D10">
        <v>0.49</v>
      </c>
      <c r="E10">
        <v>66</v>
      </c>
      <c r="F10">
        <v>0.5</v>
      </c>
      <c r="G10">
        <v>40</v>
      </c>
      <c r="I10" s="23" t="s">
        <v>77</v>
      </c>
      <c r="J10">
        <f>COUNT(A1:A367)</f>
        <v>365</v>
      </c>
    </row>
    <row r="11" spans="1:15">
      <c r="A11" s="3">
        <v>42898</v>
      </c>
      <c r="B11" t="s">
        <v>8</v>
      </c>
      <c r="C11">
        <v>93</v>
      </c>
      <c r="D11">
        <v>0.5</v>
      </c>
      <c r="E11">
        <v>67</v>
      </c>
      <c r="F11">
        <v>0.3</v>
      </c>
      <c r="G11">
        <v>40</v>
      </c>
    </row>
    <row r="12" spans="1:15">
      <c r="A12" s="3">
        <v>42922</v>
      </c>
      <c r="B12" t="s">
        <v>11</v>
      </c>
      <c r="C12">
        <v>91.7</v>
      </c>
      <c r="D12">
        <v>0.51</v>
      </c>
      <c r="E12">
        <v>46</v>
      </c>
      <c r="F12">
        <v>0.5</v>
      </c>
      <c r="G12">
        <v>39</v>
      </c>
    </row>
    <row r="13" spans="1:15">
      <c r="A13" s="3">
        <v>42894</v>
      </c>
      <c r="B13" t="s">
        <v>11</v>
      </c>
      <c r="C13">
        <v>90.7</v>
      </c>
      <c r="D13">
        <v>0.5</v>
      </c>
      <c r="E13">
        <v>46</v>
      </c>
      <c r="F13">
        <v>0.3</v>
      </c>
      <c r="G13">
        <v>39</v>
      </c>
    </row>
    <row r="14" spans="1:15">
      <c r="A14" s="3">
        <v>42918</v>
      </c>
      <c r="B14" t="s">
        <v>7</v>
      </c>
      <c r="C14">
        <v>93.4</v>
      </c>
      <c r="D14">
        <v>0.51</v>
      </c>
      <c r="E14">
        <v>68</v>
      </c>
      <c r="F14">
        <v>0.5</v>
      </c>
      <c r="G14">
        <v>38</v>
      </c>
    </row>
    <row r="15" spans="1:15">
      <c r="A15" s="3">
        <v>42944</v>
      </c>
      <c r="B15" t="s">
        <v>12</v>
      </c>
      <c r="C15">
        <v>87.4</v>
      </c>
      <c r="D15">
        <v>0.51</v>
      </c>
      <c r="E15">
        <v>58</v>
      </c>
      <c r="F15">
        <v>0.5</v>
      </c>
      <c r="G15">
        <v>38</v>
      </c>
    </row>
    <row r="16" spans="1:15">
      <c r="A16" s="3">
        <v>42916</v>
      </c>
      <c r="B16" t="s">
        <v>12</v>
      </c>
      <c r="C16">
        <v>89.4</v>
      </c>
      <c r="D16">
        <v>0.53</v>
      </c>
      <c r="E16">
        <v>47</v>
      </c>
      <c r="F16">
        <v>0.3</v>
      </c>
      <c r="G16">
        <v>38</v>
      </c>
    </row>
    <row r="17" spans="1:7">
      <c r="A17" s="3">
        <v>42890</v>
      </c>
      <c r="B17" t="s">
        <v>7</v>
      </c>
      <c r="C17">
        <v>90.4</v>
      </c>
      <c r="D17">
        <v>0.51</v>
      </c>
      <c r="E17">
        <v>43</v>
      </c>
      <c r="F17">
        <v>0.3</v>
      </c>
      <c r="G17">
        <v>38</v>
      </c>
    </row>
    <row r="18" spans="1:7">
      <c r="A18" s="3">
        <v>42939</v>
      </c>
      <c r="B18" t="s">
        <v>7</v>
      </c>
      <c r="C18">
        <v>89.1</v>
      </c>
      <c r="D18">
        <v>0.51</v>
      </c>
      <c r="E18">
        <v>72</v>
      </c>
      <c r="F18">
        <v>0.5</v>
      </c>
      <c r="G18">
        <v>37</v>
      </c>
    </row>
    <row r="19" spans="1:7">
      <c r="A19" s="3">
        <v>42906</v>
      </c>
      <c r="B19" t="s">
        <v>9</v>
      </c>
      <c r="C19">
        <v>85.1</v>
      </c>
      <c r="D19">
        <v>0.54</v>
      </c>
      <c r="E19">
        <v>70</v>
      </c>
      <c r="F19">
        <v>0.3</v>
      </c>
      <c r="G19">
        <v>37</v>
      </c>
    </row>
    <row r="20" spans="1:7">
      <c r="A20" s="3">
        <v>42911</v>
      </c>
      <c r="B20" t="s">
        <v>7</v>
      </c>
      <c r="C20">
        <v>85.1</v>
      </c>
      <c r="D20">
        <v>0.51</v>
      </c>
      <c r="E20">
        <v>58</v>
      </c>
      <c r="F20">
        <v>0.3</v>
      </c>
      <c r="G20">
        <v>37</v>
      </c>
    </row>
    <row r="21" spans="1:7">
      <c r="A21" s="3">
        <v>42935</v>
      </c>
      <c r="B21" t="s">
        <v>10</v>
      </c>
      <c r="C21">
        <v>83.8</v>
      </c>
      <c r="D21">
        <v>0.56000000000000005</v>
      </c>
      <c r="E21">
        <v>44</v>
      </c>
      <c r="F21">
        <v>0.5</v>
      </c>
      <c r="G21">
        <v>36</v>
      </c>
    </row>
    <row r="22" spans="1:7">
      <c r="A22" s="3">
        <v>42893</v>
      </c>
      <c r="B22" t="s">
        <v>10</v>
      </c>
      <c r="C22">
        <v>86.8</v>
      </c>
      <c r="D22">
        <v>0.56000000000000005</v>
      </c>
      <c r="E22">
        <v>58</v>
      </c>
      <c r="F22">
        <v>0.3</v>
      </c>
      <c r="G22">
        <v>36</v>
      </c>
    </row>
    <row r="23" spans="1:7">
      <c r="A23" s="3">
        <v>42901</v>
      </c>
      <c r="B23" t="s">
        <v>11</v>
      </c>
      <c r="C23">
        <v>84.8</v>
      </c>
      <c r="D23">
        <v>0.56000000000000005</v>
      </c>
      <c r="E23">
        <v>50</v>
      </c>
      <c r="F23">
        <v>0.3</v>
      </c>
      <c r="G23">
        <v>36</v>
      </c>
    </row>
    <row r="24" spans="1:7">
      <c r="A24" s="3">
        <v>42897</v>
      </c>
      <c r="B24" t="s">
        <v>7</v>
      </c>
      <c r="C24">
        <v>84.8</v>
      </c>
      <c r="D24">
        <v>0.53</v>
      </c>
      <c r="E24">
        <v>42</v>
      </c>
      <c r="F24">
        <v>0.3</v>
      </c>
      <c r="G24">
        <v>36</v>
      </c>
    </row>
    <row r="25" spans="1:7">
      <c r="A25" s="3">
        <v>42940</v>
      </c>
      <c r="B25" t="s">
        <v>8</v>
      </c>
      <c r="C25">
        <v>83.5</v>
      </c>
      <c r="D25">
        <v>0.56999999999999995</v>
      </c>
      <c r="E25">
        <v>69</v>
      </c>
      <c r="F25">
        <v>0.5</v>
      </c>
      <c r="G25">
        <v>35</v>
      </c>
    </row>
    <row r="26" spans="1:7">
      <c r="A26" s="3">
        <v>42919</v>
      </c>
      <c r="B26" t="s">
        <v>8</v>
      </c>
      <c r="C26">
        <v>81.5</v>
      </c>
      <c r="D26">
        <v>0.54</v>
      </c>
      <c r="E26">
        <v>68</v>
      </c>
      <c r="F26">
        <v>0.5</v>
      </c>
      <c r="G26">
        <v>35</v>
      </c>
    </row>
    <row r="27" spans="1:7">
      <c r="A27" s="3">
        <v>42931</v>
      </c>
      <c r="B27" t="s">
        <v>13</v>
      </c>
      <c r="C27">
        <v>82.5</v>
      </c>
      <c r="D27">
        <v>0.54</v>
      </c>
      <c r="E27">
        <v>56</v>
      </c>
      <c r="F27">
        <v>0.5</v>
      </c>
      <c r="G27">
        <v>35</v>
      </c>
    </row>
    <row r="28" spans="1:7">
      <c r="A28" s="3">
        <v>42945</v>
      </c>
      <c r="B28" t="s">
        <v>13</v>
      </c>
      <c r="C28">
        <v>85.5</v>
      </c>
      <c r="D28">
        <v>0.56999999999999995</v>
      </c>
      <c r="E28">
        <v>50</v>
      </c>
      <c r="F28">
        <v>0.5</v>
      </c>
      <c r="G28">
        <v>35</v>
      </c>
    </row>
    <row r="29" spans="1:7">
      <c r="A29" s="3">
        <v>42936</v>
      </c>
      <c r="B29" t="s">
        <v>11</v>
      </c>
      <c r="C29">
        <v>86.5</v>
      </c>
      <c r="D29">
        <v>0.56999999999999995</v>
      </c>
      <c r="E29">
        <v>44</v>
      </c>
      <c r="F29">
        <v>0.5</v>
      </c>
      <c r="G29">
        <v>35</v>
      </c>
    </row>
    <row r="30" spans="1:7">
      <c r="A30" s="3">
        <v>42923</v>
      </c>
      <c r="B30" t="s">
        <v>12</v>
      </c>
      <c r="C30">
        <v>82.5</v>
      </c>
      <c r="D30">
        <v>0.56999999999999995</v>
      </c>
      <c r="E30">
        <v>41</v>
      </c>
      <c r="F30">
        <v>0.5</v>
      </c>
      <c r="G30">
        <v>35</v>
      </c>
    </row>
    <row r="31" spans="1:7">
      <c r="A31" s="3">
        <v>42927</v>
      </c>
      <c r="B31" t="s">
        <v>9</v>
      </c>
      <c r="C31">
        <v>83.5</v>
      </c>
      <c r="D31">
        <v>0.54</v>
      </c>
      <c r="E31">
        <v>40</v>
      </c>
      <c r="F31">
        <v>0.5</v>
      </c>
      <c r="G31">
        <v>35</v>
      </c>
    </row>
    <row r="32" spans="1:7">
      <c r="A32" s="3">
        <v>42905</v>
      </c>
      <c r="B32" t="s">
        <v>8</v>
      </c>
      <c r="C32">
        <v>86.5</v>
      </c>
      <c r="D32">
        <v>0.56000000000000005</v>
      </c>
      <c r="E32">
        <v>66</v>
      </c>
      <c r="F32">
        <v>0.3</v>
      </c>
      <c r="G32">
        <v>35</v>
      </c>
    </row>
    <row r="33" spans="1:7">
      <c r="A33" s="3">
        <v>42915</v>
      </c>
      <c r="B33" t="s">
        <v>11</v>
      </c>
      <c r="C33">
        <v>86.5</v>
      </c>
      <c r="D33">
        <v>0.54</v>
      </c>
      <c r="E33">
        <v>64</v>
      </c>
      <c r="F33">
        <v>0.3</v>
      </c>
      <c r="G33">
        <v>35</v>
      </c>
    </row>
    <row r="34" spans="1:7">
      <c r="A34" s="3">
        <v>42889</v>
      </c>
      <c r="B34" t="s">
        <v>13</v>
      </c>
      <c r="C34">
        <v>81.5</v>
      </c>
      <c r="D34">
        <v>0.56000000000000005</v>
      </c>
      <c r="E34">
        <v>59</v>
      </c>
      <c r="F34">
        <v>0.3</v>
      </c>
      <c r="G34">
        <v>35</v>
      </c>
    </row>
    <row r="35" spans="1:7">
      <c r="A35" s="3">
        <v>42896</v>
      </c>
      <c r="B35" t="s">
        <v>13</v>
      </c>
      <c r="C35">
        <v>79.5</v>
      </c>
      <c r="D35">
        <v>0.54</v>
      </c>
      <c r="E35">
        <v>54</v>
      </c>
      <c r="F35">
        <v>0.3</v>
      </c>
      <c r="G35">
        <v>35</v>
      </c>
    </row>
    <row r="36" spans="1:7">
      <c r="A36" s="3">
        <v>42910</v>
      </c>
      <c r="B36" t="s">
        <v>13</v>
      </c>
      <c r="C36">
        <v>80.5</v>
      </c>
      <c r="D36">
        <v>0.56999999999999995</v>
      </c>
      <c r="E36">
        <v>50</v>
      </c>
      <c r="F36">
        <v>0.3</v>
      </c>
      <c r="G36">
        <v>35</v>
      </c>
    </row>
    <row r="37" spans="1:7">
      <c r="A37" s="3">
        <v>42900</v>
      </c>
      <c r="B37" t="s">
        <v>10</v>
      </c>
      <c r="C37">
        <v>80.5</v>
      </c>
      <c r="D37">
        <v>0.56999999999999995</v>
      </c>
      <c r="E37">
        <v>48</v>
      </c>
      <c r="F37">
        <v>0.3</v>
      </c>
      <c r="G37">
        <v>35</v>
      </c>
    </row>
    <row r="38" spans="1:7">
      <c r="A38" s="3">
        <v>42946</v>
      </c>
      <c r="B38" t="s">
        <v>7</v>
      </c>
      <c r="C38">
        <v>78.2</v>
      </c>
      <c r="D38">
        <v>0.59</v>
      </c>
      <c r="E38">
        <v>52</v>
      </c>
      <c r="F38">
        <v>0.5</v>
      </c>
      <c r="G38">
        <v>34</v>
      </c>
    </row>
    <row r="39" spans="1:7">
      <c r="A39" s="3">
        <v>42932</v>
      </c>
      <c r="B39" t="s">
        <v>7</v>
      </c>
      <c r="C39">
        <v>79.2</v>
      </c>
      <c r="D39">
        <v>0.59</v>
      </c>
      <c r="E39">
        <v>50</v>
      </c>
      <c r="F39">
        <v>0.5</v>
      </c>
      <c r="G39">
        <v>34</v>
      </c>
    </row>
    <row r="40" spans="1:7">
      <c r="A40" s="3">
        <v>42920</v>
      </c>
      <c r="B40" t="s">
        <v>9</v>
      </c>
      <c r="C40">
        <v>84.2</v>
      </c>
      <c r="D40">
        <v>0.59</v>
      </c>
      <c r="E40">
        <v>49</v>
      </c>
      <c r="F40">
        <v>0.5</v>
      </c>
      <c r="G40">
        <v>34</v>
      </c>
    </row>
    <row r="41" spans="1:7">
      <c r="A41" s="3">
        <v>42924</v>
      </c>
      <c r="B41" t="s">
        <v>13</v>
      </c>
      <c r="C41">
        <v>83.2</v>
      </c>
      <c r="D41">
        <v>0.56999999999999995</v>
      </c>
      <c r="E41">
        <v>44</v>
      </c>
      <c r="F41">
        <v>0.5</v>
      </c>
      <c r="G41">
        <v>34</v>
      </c>
    </row>
    <row r="42" spans="1:7">
      <c r="A42" s="3">
        <v>42928</v>
      </c>
      <c r="B42" t="s">
        <v>10</v>
      </c>
      <c r="C42">
        <v>80.2</v>
      </c>
      <c r="D42">
        <v>0.56000000000000005</v>
      </c>
      <c r="E42">
        <v>39</v>
      </c>
      <c r="F42">
        <v>0.5</v>
      </c>
      <c r="G42">
        <v>34</v>
      </c>
    </row>
    <row r="43" spans="1:7">
      <c r="A43" s="3">
        <v>42892</v>
      </c>
      <c r="B43" t="s">
        <v>9</v>
      </c>
      <c r="C43">
        <v>84.2</v>
      </c>
      <c r="D43">
        <v>0.56000000000000005</v>
      </c>
      <c r="E43">
        <v>44</v>
      </c>
      <c r="F43">
        <v>0.3</v>
      </c>
      <c r="G43">
        <v>34</v>
      </c>
    </row>
    <row r="44" spans="1:7">
      <c r="A44" s="3">
        <v>42933</v>
      </c>
      <c r="B44" t="s">
        <v>8</v>
      </c>
      <c r="C44">
        <v>80.900000000000006</v>
      </c>
      <c r="D44">
        <v>0.56999999999999995</v>
      </c>
      <c r="E44">
        <v>64</v>
      </c>
      <c r="F44">
        <v>0.5</v>
      </c>
      <c r="G44">
        <v>33</v>
      </c>
    </row>
    <row r="45" spans="1:7">
      <c r="A45" s="3">
        <v>42941</v>
      </c>
      <c r="B45" t="s">
        <v>9</v>
      </c>
      <c r="C45">
        <v>79.900000000000006</v>
      </c>
      <c r="D45">
        <v>0.56999999999999995</v>
      </c>
      <c r="E45">
        <v>64</v>
      </c>
      <c r="F45">
        <v>0.5</v>
      </c>
      <c r="G45">
        <v>33</v>
      </c>
    </row>
    <row r="46" spans="1:7">
      <c r="A46" s="3">
        <v>42937</v>
      </c>
      <c r="B46" t="s">
        <v>12</v>
      </c>
      <c r="C46">
        <v>76.900000000000006</v>
      </c>
      <c r="D46">
        <v>0.56999999999999995</v>
      </c>
      <c r="E46">
        <v>59</v>
      </c>
      <c r="F46">
        <v>0.5</v>
      </c>
      <c r="G46">
        <v>33</v>
      </c>
    </row>
    <row r="47" spans="1:7">
      <c r="A47" s="3">
        <v>42929</v>
      </c>
      <c r="B47" t="s">
        <v>11</v>
      </c>
      <c r="C47">
        <v>78.900000000000006</v>
      </c>
      <c r="D47">
        <v>0.61</v>
      </c>
      <c r="E47">
        <v>49</v>
      </c>
      <c r="F47">
        <v>0.5</v>
      </c>
      <c r="G47">
        <v>33</v>
      </c>
    </row>
    <row r="48" spans="1:7">
      <c r="A48" s="3">
        <v>42925</v>
      </c>
      <c r="B48" t="s">
        <v>7</v>
      </c>
      <c r="C48">
        <v>77.900000000000006</v>
      </c>
      <c r="D48">
        <v>0.59</v>
      </c>
      <c r="E48">
        <v>44</v>
      </c>
      <c r="F48">
        <v>0.5</v>
      </c>
      <c r="G48">
        <v>33</v>
      </c>
    </row>
    <row r="49" spans="1:7">
      <c r="A49" s="3">
        <v>42914</v>
      </c>
      <c r="B49" t="s">
        <v>10</v>
      </c>
      <c r="C49">
        <v>75.900000000000006</v>
      </c>
      <c r="D49">
        <v>0.59</v>
      </c>
      <c r="E49">
        <v>65</v>
      </c>
      <c r="F49">
        <v>0.3</v>
      </c>
      <c r="G49">
        <v>33</v>
      </c>
    </row>
    <row r="50" spans="1:7">
      <c r="A50" s="3">
        <v>42888</v>
      </c>
      <c r="B50" t="s">
        <v>12</v>
      </c>
      <c r="C50">
        <v>79.900000000000006</v>
      </c>
      <c r="D50">
        <v>0.59</v>
      </c>
      <c r="E50">
        <v>48</v>
      </c>
      <c r="F50">
        <v>0.3</v>
      </c>
      <c r="G50">
        <v>33</v>
      </c>
    </row>
    <row r="51" spans="1:7">
      <c r="A51" s="3">
        <v>42909</v>
      </c>
      <c r="B51" t="s">
        <v>12</v>
      </c>
      <c r="C51">
        <v>79.900000000000006</v>
      </c>
      <c r="D51">
        <v>0.61</v>
      </c>
      <c r="E51">
        <v>39</v>
      </c>
      <c r="F51">
        <v>0.3</v>
      </c>
      <c r="G51">
        <v>33</v>
      </c>
    </row>
    <row r="52" spans="1:7">
      <c r="A52" s="3">
        <v>42952</v>
      </c>
      <c r="B52" t="s">
        <v>13</v>
      </c>
      <c r="C52">
        <v>76.599999999999994</v>
      </c>
      <c r="D52">
        <v>0.61</v>
      </c>
      <c r="E52">
        <v>66</v>
      </c>
      <c r="F52">
        <v>0.5</v>
      </c>
      <c r="G52">
        <v>32</v>
      </c>
    </row>
    <row r="53" spans="1:7">
      <c r="A53" s="3">
        <v>42971</v>
      </c>
      <c r="B53" t="s">
        <v>11</v>
      </c>
      <c r="C53">
        <v>74.599999999999994</v>
      </c>
      <c r="D53">
        <v>0.59</v>
      </c>
      <c r="E53">
        <v>64</v>
      </c>
      <c r="F53">
        <v>0.5</v>
      </c>
      <c r="G53">
        <v>32</v>
      </c>
    </row>
    <row r="54" spans="1:7">
      <c r="A54" s="3">
        <v>42966</v>
      </c>
      <c r="B54" t="s">
        <v>13</v>
      </c>
      <c r="C54">
        <v>79.599999999999994</v>
      </c>
      <c r="D54">
        <v>0.61</v>
      </c>
      <c r="E54">
        <v>58</v>
      </c>
      <c r="F54">
        <v>0.5</v>
      </c>
      <c r="G54">
        <v>32</v>
      </c>
    </row>
    <row r="55" spans="1:7">
      <c r="A55" s="3">
        <v>42948</v>
      </c>
      <c r="B55" t="s">
        <v>9</v>
      </c>
      <c r="C55">
        <v>75.599999999999994</v>
      </c>
      <c r="D55">
        <v>0.63</v>
      </c>
      <c r="E55">
        <v>56</v>
      </c>
      <c r="F55">
        <v>0.5</v>
      </c>
      <c r="G55">
        <v>32</v>
      </c>
    </row>
    <row r="56" spans="1:7">
      <c r="A56" s="3">
        <v>42956</v>
      </c>
      <c r="B56" t="s">
        <v>10</v>
      </c>
      <c r="C56">
        <v>76.599999999999994</v>
      </c>
      <c r="D56">
        <v>0.63</v>
      </c>
      <c r="E56">
        <v>55</v>
      </c>
      <c r="F56">
        <v>0.5</v>
      </c>
      <c r="G56">
        <v>32</v>
      </c>
    </row>
    <row r="57" spans="1:7">
      <c r="A57" s="3">
        <v>42921</v>
      </c>
      <c r="B57" t="s">
        <v>10</v>
      </c>
      <c r="C57">
        <v>73.599999999999994</v>
      </c>
      <c r="D57">
        <v>0.63</v>
      </c>
      <c r="E57">
        <v>55</v>
      </c>
      <c r="F57">
        <v>0.5</v>
      </c>
      <c r="G57">
        <v>32</v>
      </c>
    </row>
    <row r="58" spans="1:7">
      <c r="A58" s="3">
        <v>42975</v>
      </c>
      <c r="B58" t="s">
        <v>8</v>
      </c>
      <c r="C58">
        <v>77.599999999999994</v>
      </c>
      <c r="D58">
        <v>0.63</v>
      </c>
      <c r="E58">
        <v>49</v>
      </c>
      <c r="F58">
        <v>0.5</v>
      </c>
      <c r="G58">
        <v>32</v>
      </c>
    </row>
    <row r="59" spans="1:7">
      <c r="A59" s="3">
        <v>42961</v>
      </c>
      <c r="B59" t="s">
        <v>8</v>
      </c>
      <c r="C59">
        <v>72.599999999999994</v>
      </c>
      <c r="D59">
        <v>0.59</v>
      </c>
      <c r="E59">
        <v>43</v>
      </c>
      <c r="F59">
        <v>0.5</v>
      </c>
      <c r="G59">
        <v>32</v>
      </c>
    </row>
    <row r="60" spans="1:7">
      <c r="A60" s="3">
        <v>42947</v>
      </c>
      <c r="B60" t="s">
        <v>8</v>
      </c>
      <c r="C60">
        <v>74.599999999999994</v>
      </c>
      <c r="D60">
        <v>0.61</v>
      </c>
      <c r="E60">
        <v>38</v>
      </c>
      <c r="F60">
        <v>0.5</v>
      </c>
      <c r="G60">
        <v>32</v>
      </c>
    </row>
    <row r="61" spans="1:7">
      <c r="A61" s="3">
        <v>42942</v>
      </c>
      <c r="B61" t="s">
        <v>10</v>
      </c>
      <c r="C61">
        <v>76.599999999999994</v>
      </c>
      <c r="D61">
        <v>0.59</v>
      </c>
      <c r="E61">
        <v>37</v>
      </c>
      <c r="F61">
        <v>0.5</v>
      </c>
      <c r="G61">
        <v>32</v>
      </c>
    </row>
    <row r="62" spans="1:7">
      <c r="A62" s="3">
        <v>42899</v>
      </c>
      <c r="B62" t="s">
        <v>9</v>
      </c>
      <c r="C62">
        <v>75.599999999999994</v>
      </c>
      <c r="D62">
        <v>0.59</v>
      </c>
      <c r="E62">
        <v>65</v>
      </c>
      <c r="F62">
        <v>0.3</v>
      </c>
      <c r="G62">
        <v>32</v>
      </c>
    </row>
    <row r="63" spans="1:7">
      <c r="A63" s="3">
        <v>42904</v>
      </c>
      <c r="B63" t="s">
        <v>7</v>
      </c>
      <c r="C63">
        <v>72.599999999999994</v>
      </c>
      <c r="D63">
        <v>0.59</v>
      </c>
      <c r="E63">
        <v>60</v>
      </c>
      <c r="F63">
        <v>0.3</v>
      </c>
      <c r="G63">
        <v>32</v>
      </c>
    </row>
    <row r="64" spans="1:7">
      <c r="A64" s="3">
        <v>42895</v>
      </c>
      <c r="B64" t="s">
        <v>12</v>
      </c>
      <c r="C64">
        <v>77.599999999999994</v>
      </c>
      <c r="D64">
        <v>0.61</v>
      </c>
      <c r="E64">
        <v>44</v>
      </c>
      <c r="F64">
        <v>0.3</v>
      </c>
      <c r="G64">
        <v>32</v>
      </c>
    </row>
    <row r="65" spans="1:7">
      <c r="A65" s="3">
        <v>42891</v>
      </c>
      <c r="B65" t="s">
        <v>8</v>
      </c>
      <c r="C65">
        <v>78.599999999999994</v>
      </c>
      <c r="D65">
        <v>0.59</v>
      </c>
      <c r="E65">
        <v>36</v>
      </c>
      <c r="F65">
        <v>0.3</v>
      </c>
      <c r="G65">
        <v>32</v>
      </c>
    </row>
    <row r="66" spans="1:7">
      <c r="A66" s="3">
        <v>42957</v>
      </c>
      <c r="B66" t="s">
        <v>11</v>
      </c>
      <c r="C66">
        <v>70.3</v>
      </c>
      <c r="D66">
        <v>0.65</v>
      </c>
      <c r="E66">
        <v>56</v>
      </c>
      <c r="F66">
        <v>0.5</v>
      </c>
      <c r="G66">
        <v>31</v>
      </c>
    </row>
    <row r="67" spans="1:7">
      <c r="A67" s="3">
        <v>42967</v>
      </c>
      <c r="B67" t="s">
        <v>7</v>
      </c>
      <c r="C67">
        <v>74.3</v>
      </c>
      <c r="D67">
        <v>0.65</v>
      </c>
      <c r="E67">
        <v>53</v>
      </c>
      <c r="F67">
        <v>0.5</v>
      </c>
      <c r="G67">
        <v>31</v>
      </c>
    </row>
    <row r="68" spans="1:7">
      <c r="A68" s="3">
        <v>42949</v>
      </c>
      <c r="B68" t="s">
        <v>10</v>
      </c>
      <c r="C68">
        <v>76.3</v>
      </c>
      <c r="D68">
        <v>0.63</v>
      </c>
      <c r="E68">
        <v>48</v>
      </c>
      <c r="F68">
        <v>0.5</v>
      </c>
      <c r="G68">
        <v>31</v>
      </c>
    </row>
    <row r="69" spans="1:7">
      <c r="A69" s="3">
        <v>42962</v>
      </c>
      <c r="B69" t="s">
        <v>9</v>
      </c>
      <c r="C69">
        <v>74.3</v>
      </c>
      <c r="D69">
        <v>0.63</v>
      </c>
      <c r="E69">
        <v>44</v>
      </c>
      <c r="F69">
        <v>0.5</v>
      </c>
      <c r="G69">
        <v>31</v>
      </c>
    </row>
    <row r="70" spans="1:7">
      <c r="A70" s="3">
        <v>42953</v>
      </c>
      <c r="B70" t="s">
        <v>7</v>
      </c>
      <c r="C70">
        <v>77.3</v>
      </c>
      <c r="D70">
        <v>0.61</v>
      </c>
      <c r="E70">
        <v>36</v>
      </c>
      <c r="F70">
        <v>0.5</v>
      </c>
      <c r="G70">
        <v>31</v>
      </c>
    </row>
    <row r="71" spans="1:7">
      <c r="A71" s="3">
        <v>42859</v>
      </c>
      <c r="B71" t="s">
        <v>11</v>
      </c>
      <c r="C71">
        <v>71.3</v>
      </c>
      <c r="D71">
        <v>0.63</v>
      </c>
      <c r="E71">
        <v>64</v>
      </c>
      <c r="F71">
        <v>0.3</v>
      </c>
      <c r="G71">
        <v>31</v>
      </c>
    </row>
    <row r="72" spans="1:7">
      <c r="A72" s="3">
        <v>42913</v>
      </c>
      <c r="B72" t="s">
        <v>9</v>
      </c>
      <c r="C72">
        <v>75.3</v>
      </c>
      <c r="D72">
        <v>0.63</v>
      </c>
      <c r="E72">
        <v>62</v>
      </c>
      <c r="F72">
        <v>0.3</v>
      </c>
      <c r="G72">
        <v>31</v>
      </c>
    </row>
    <row r="73" spans="1:7">
      <c r="A73" s="3">
        <v>42874</v>
      </c>
      <c r="B73" t="s">
        <v>12</v>
      </c>
      <c r="C73">
        <v>75.3</v>
      </c>
      <c r="D73">
        <v>0.61</v>
      </c>
      <c r="E73">
        <v>58</v>
      </c>
      <c r="F73">
        <v>0.3</v>
      </c>
      <c r="G73">
        <v>31</v>
      </c>
    </row>
    <row r="74" spans="1:7">
      <c r="A74" s="3">
        <v>42869</v>
      </c>
      <c r="B74" t="s">
        <v>7</v>
      </c>
      <c r="C74">
        <v>77.3</v>
      </c>
      <c r="D74">
        <v>0.63</v>
      </c>
      <c r="E74">
        <v>58</v>
      </c>
      <c r="F74">
        <v>0.3</v>
      </c>
      <c r="G74">
        <v>31</v>
      </c>
    </row>
    <row r="75" spans="1:7">
      <c r="A75" s="3">
        <v>42882</v>
      </c>
      <c r="B75" t="s">
        <v>13</v>
      </c>
      <c r="C75">
        <v>77.3</v>
      </c>
      <c r="D75">
        <v>0.63</v>
      </c>
      <c r="E75">
        <v>56</v>
      </c>
      <c r="F75">
        <v>0.3</v>
      </c>
      <c r="G75">
        <v>31</v>
      </c>
    </row>
    <row r="76" spans="1:7">
      <c r="A76" s="3">
        <v>42864</v>
      </c>
      <c r="B76" t="s">
        <v>9</v>
      </c>
      <c r="C76">
        <v>71.3</v>
      </c>
      <c r="D76">
        <v>0.63</v>
      </c>
      <c r="E76">
        <v>56</v>
      </c>
      <c r="F76">
        <v>0.3</v>
      </c>
      <c r="G76">
        <v>31</v>
      </c>
    </row>
    <row r="77" spans="1:7">
      <c r="A77" s="3">
        <v>42886</v>
      </c>
      <c r="B77" t="s">
        <v>10</v>
      </c>
      <c r="C77">
        <v>77.3</v>
      </c>
      <c r="D77">
        <v>0.65</v>
      </c>
      <c r="E77">
        <v>56</v>
      </c>
      <c r="F77">
        <v>0.3</v>
      </c>
      <c r="G77">
        <v>31</v>
      </c>
    </row>
    <row r="78" spans="1:7">
      <c r="A78" s="3">
        <v>42903</v>
      </c>
      <c r="B78" t="s">
        <v>13</v>
      </c>
      <c r="C78">
        <v>76.3</v>
      </c>
      <c r="D78">
        <v>0.65</v>
      </c>
      <c r="E78">
        <v>47</v>
      </c>
      <c r="F78">
        <v>0.3</v>
      </c>
      <c r="G78">
        <v>31</v>
      </c>
    </row>
    <row r="79" spans="1:7">
      <c r="A79" s="3">
        <v>42878</v>
      </c>
      <c r="B79" t="s">
        <v>9</v>
      </c>
      <c r="C79">
        <v>76.3</v>
      </c>
      <c r="D79">
        <v>0.63</v>
      </c>
      <c r="E79">
        <v>45</v>
      </c>
      <c r="F79">
        <v>0.3</v>
      </c>
      <c r="G79">
        <v>31</v>
      </c>
    </row>
    <row r="80" spans="1:7">
      <c r="A80" s="3">
        <v>42887</v>
      </c>
      <c r="B80" t="s">
        <v>11</v>
      </c>
      <c r="C80">
        <v>71.3</v>
      </c>
      <c r="D80">
        <v>0.65</v>
      </c>
      <c r="E80">
        <v>42</v>
      </c>
      <c r="F80">
        <v>0.3</v>
      </c>
      <c r="G80">
        <v>31</v>
      </c>
    </row>
    <row r="81" spans="1:7">
      <c r="A81" s="3">
        <v>42908</v>
      </c>
      <c r="B81" t="s">
        <v>11</v>
      </c>
      <c r="C81">
        <v>72.3</v>
      </c>
      <c r="D81">
        <v>0.65</v>
      </c>
      <c r="E81">
        <v>36</v>
      </c>
      <c r="F81">
        <v>0.3</v>
      </c>
      <c r="G81">
        <v>31</v>
      </c>
    </row>
    <row r="82" spans="1:7">
      <c r="A82" s="3">
        <v>42968</v>
      </c>
      <c r="B82" t="s">
        <v>8</v>
      </c>
      <c r="C82">
        <v>68</v>
      </c>
      <c r="D82">
        <v>0.65</v>
      </c>
      <c r="E82">
        <v>58</v>
      </c>
      <c r="F82">
        <v>0.5</v>
      </c>
      <c r="G82">
        <v>30</v>
      </c>
    </row>
    <row r="83" spans="1:7">
      <c r="A83" s="3">
        <v>42972</v>
      </c>
      <c r="B83" t="s">
        <v>12</v>
      </c>
      <c r="C83">
        <v>71</v>
      </c>
      <c r="D83">
        <v>0.63</v>
      </c>
      <c r="E83">
        <v>55</v>
      </c>
      <c r="F83">
        <v>0.5</v>
      </c>
      <c r="G83">
        <v>30</v>
      </c>
    </row>
    <row r="84" spans="1:7">
      <c r="A84" s="3">
        <v>42969</v>
      </c>
      <c r="B84" t="s">
        <v>9</v>
      </c>
      <c r="C84">
        <v>69</v>
      </c>
      <c r="D84">
        <v>0.63</v>
      </c>
      <c r="E84">
        <v>55</v>
      </c>
      <c r="F84">
        <v>0.5</v>
      </c>
      <c r="G84">
        <v>30</v>
      </c>
    </row>
    <row r="85" spans="1:7">
      <c r="A85" s="3">
        <v>42950</v>
      </c>
      <c r="B85" t="s">
        <v>11</v>
      </c>
      <c r="C85">
        <v>75</v>
      </c>
      <c r="D85">
        <v>0.63</v>
      </c>
      <c r="E85">
        <v>52</v>
      </c>
      <c r="F85">
        <v>0.5</v>
      </c>
      <c r="G85">
        <v>30</v>
      </c>
    </row>
    <row r="86" spans="1:7">
      <c r="A86" s="3">
        <v>42977</v>
      </c>
      <c r="B86" t="s">
        <v>10</v>
      </c>
      <c r="C86">
        <v>72</v>
      </c>
      <c r="D86">
        <v>0.63</v>
      </c>
      <c r="E86">
        <v>51</v>
      </c>
      <c r="F86">
        <v>0.5</v>
      </c>
      <c r="G86">
        <v>30</v>
      </c>
    </row>
    <row r="87" spans="1:7">
      <c r="A87" s="3">
        <v>42963</v>
      </c>
      <c r="B87" t="s">
        <v>10</v>
      </c>
      <c r="C87">
        <v>71</v>
      </c>
      <c r="D87">
        <v>0.63</v>
      </c>
      <c r="E87">
        <v>49</v>
      </c>
      <c r="F87">
        <v>0.5</v>
      </c>
      <c r="G87">
        <v>30</v>
      </c>
    </row>
    <row r="88" spans="1:7">
      <c r="A88" s="3">
        <v>42958</v>
      </c>
      <c r="B88" t="s">
        <v>12</v>
      </c>
      <c r="C88">
        <v>75</v>
      </c>
      <c r="D88">
        <v>0.67</v>
      </c>
      <c r="E88">
        <v>49</v>
      </c>
      <c r="F88">
        <v>0.5</v>
      </c>
      <c r="G88">
        <v>30</v>
      </c>
    </row>
    <row r="89" spans="1:7">
      <c r="A89" s="3">
        <v>42973</v>
      </c>
      <c r="B89" t="s">
        <v>13</v>
      </c>
      <c r="C89">
        <v>70</v>
      </c>
      <c r="D89">
        <v>0.63</v>
      </c>
      <c r="E89">
        <v>46</v>
      </c>
      <c r="F89">
        <v>0.5</v>
      </c>
      <c r="G89">
        <v>30</v>
      </c>
    </row>
    <row r="90" spans="1:7">
      <c r="A90" s="3">
        <v>42964</v>
      </c>
      <c r="B90" t="s">
        <v>11</v>
      </c>
      <c r="C90">
        <v>68</v>
      </c>
      <c r="D90">
        <v>0.67</v>
      </c>
      <c r="E90">
        <v>42</v>
      </c>
      <c r="F90">
        <v>0.5</v>
      </c>
      <c r="G90">
        <v>30</v>
      </c>
    </row>
    <row r="91" spans="1:7">
      <c r="A91" s="3">
        <v>42976</v>
      </c>
      <c r="B91" t="s">
        <v>9</v>
      </c>
      <c r="C91">
        <v>75</v>
      </c>
      <c r="D91">
        <v>0.65</v>
      </c>
      <c r="E91">
        <v>40</v>
      </c>
      <c r="F91">
        <v>0.5</v>
      </c>
      <c r="G91">
        <v>30</v>
      </c>
    </row>
    <row r="92" spans="1:7">
      <c r="A92" s="3">
        <v>42954</v>
      </c>
      <c r="B92" t="s">
        <v>8</v>
      </c>
      <c r="C92">
        <v>75</v>
      </c>
      <c r="D92">
        <v>0.67</v>
      </c>
      <c r="E92">
        <v>38</v>
      </c>
      <c r="F92">
        <v>0.5</v>
      </c>
      <c r="G92">
        <v>30</v>
      </c>
    </row>
    <row r="93" spans="1:7">
      <c r="A93" s="3">
        <v>42881</v>
      </c>
      <c r="B93" t="s">
        <v>12</v>
      </c>
      <c r="C93">
        <v>72</v>
      </c>
      <c r="D93">
        <v>0.67</v>
      </c>
      <c r="E93">
        <v>63</v>
      </c>
      <c r="F93">
        <v>0.3</v>
      </c>
      <c r="G93">
        <v>30</v>
      </c>
    </row>
    <row r="94" spans="1:7">
      <c r="A94" s="3">
        <v>42863</v>
      </c>
      <c r="B94" t="s">
        <v>8</v>
      </c>
      <c r="C94">
        <v>75</v>
      </c>
      <c r="D94">
        <v>0.67</v>
      </c>
      <c r="E94">
        <v>56</v>
      </c>
      <c r="F94">
        <v>0.3</v>
      </c>
      <c r="G94">
        <v>30</v>
      </c>
    </row>
    <row r="95" spans="1:7">
      <c r="A95" s="3">
        <v>42858</v>
      </c>
      <c r="B95" t="s">
        <v>10</v>
      </c>
      <c r="C95">
        <v>71</v>
      </c>
      <c r="D95">
        <v>0.63</v>
      </c>
      <c r="E95">
        <v>55</v>
      </c>
      <c r="F95">
        <v>0.3</v>
      </c>
      <c r="G95">
        <v>30</v>
      </c>
    </row>
    <row r="96" spans="1:7">
      <c r="A96" s="3">
        <v>42873</v>
      </c>
      <c r="B96" t="s">
        <v>11</v>
      </c>
      <c r="C96">
        <v>72</v>
      </c>
      <c r="D96">
        <v>0.67</v>
      </c>
      <c r="E96">
        <v>53</v>
      </c>
      <c r="F96">
        <v>0.3</v>
      </c>
      <c r="G96">
        <v>30</v>
      </c>
    </row>
    <row r="97" spans="1:7">
      <c r="A97" s="3">
        <v>42885</v>
      </c>
      <c r="B97" t="s">
        <v>9</v>
      </c>
      <c r="C97">
        <v>75</v>
      </c>
      <c r="D97">
        <v>0.67</v>
      </c>
      <c r="E97">
        <v>43</v>
      </c>
      <c r="F97">
        <v>0.3</v>
      </c>
      <c r="G97">
        <v>30</v>
      </c>
    </row>
    <row r="98" spans="1:7">
      <c r="A98" s="3">
        <v>42868</v>
      </c>
      <c r="B98" t="s">
        <v>13</v>
      </c>
      <c r="C98">
        <v>70</v>
      </c>
      <c r="D98">
        <v>0.65</v>
      </c>
      <c r="E98">
        <v>34</v>
      </c>
      <c r="F98">
        <v>0.3</v>
      </c>
      <c r="G98">
        <v>30</v>
      </c>
    </row>
    <row r="99" spans="1:7">
      <c r="A99" s="3">
        <v>42877</v>
      </c>
      <c r="B99" t="s">
        <v>8</v>
      </c>
      <c r="C99">
        <v>71</v>
      </c>
      <c r="D99">
        <v>0.67</v>
      </c>
      <c r="E99">
        <v>34</v>
      </c>
      <c r="F99">
        <v>0.3</v>
      </c>
      <c r="G99">
        <v>30</v>
      </c>
    </row>
    <row r="100" spans="1:7">
      <c r="A100" s="3">
        <v>42978</v>
      </c>
      <c r="B100" t="s">
        <v>11</v>
      </c>
      <c r="C100">
        <v>67.7</v>
      </c>
      <c r="D100">
        <v>0.69</v>
      </c>
      <c r="E100">
        <v>58</v>
      </c>
      <c r="F100">
        <v>0.5</v>
      </c>
      <c r="G100">
        <v>29</v>
      </c>
    </row>
    <row r="101" spans="1:7">
      <c r="A101" s="3">
        <v>42960</v>
      </c>
      <c r="B101" t="s">
        <v>7</v>
      </c>
      <c r="C101">
        <v>67.7</v>
      </c>
      <c r="D101">
        <v>0.65</v>
      </c>
      <c r="E101">
        <v>54</v>
      </c>
      <c r="F101">
        <v>0.5</v>
      </c>
      <c r="G101">
        <v>29</v>
      </c>
    </row>
    <row r="102" spans="1:7">
      <c r="A102" s="3">
        <v>42955</v>
      </c>
      <c r="B102" t="s">
        <v>9</v>
      </c>
      <c r="C102">
        <v>68.7</v>
      </c>
      <c r="D102">
        <v>0.65</v>
      </c>
      <c r="E102">
        <v>50</v>
      </c>
      <c r="F102">
        <v>0.5</v>
      </c>
      <c r="G102">
        <v>29</v>
      </c>
    </row>
    <row r="103" spans="1:7">
      <c r="A103" s="3">
        <v>42974</v>
      </c>
      <c r="B103" t="s">
        <v>7</v>
      </c>
      <c r="C103">
        <v>65.7</v>
      </c>
      <c r="D103">
        <v>0.65</v>
      </c>
      <c r="E103">
        <v>45</v>
      </c>
      <c r="F103">
        <v>0.5</v>
      </c>
      <c r="G103">
        <v>29</v>
      </c>
    </row>
    <row r="104" spans="1:7">
      <c r="A104" s="3">
        <v>42965</v>
      </c>
      <c r="B104" t="s">
        <v>12</v>
      </c>
      <c r="C104">
        <v>65.7</v>
      </c>
      <c r="D104">
        <v>0.69</v>
      </c>
      <c r="E104">
        <v>45</v>
      </c>
      <c r="F104">
        <v>0.5</v>
      </c>
      <c r="G104">
        <v>29</v>
      </c>
    </row>
    <row r="105" spans="1:7">
      <c r="A105" s="3">
        <v>42959</v>
      </c>
      <c r="B105" t="s">
        <v>13</v>
      </c>
      <c r="C105">
        <v>67.7</v>
      </c>
      <c r="D105">
        <v>0.65</v>
      </c>
      <c r="E105">
        <v>43</v>
      </c>
      <c r="F105">
        <v>0.5</v>
      </c>
      <c r="G105">
        <v>29</v>
      </c>
    </row>
    <row r="106" spans="1:7">
      <c r="A106" s="3">
        <v>42951</v>
      </c>
      <c r="B106" t="s">
        <v>12</v>
      </c>
      <c r="C106">
        <v>70.7</v>
      </c>
      <c r="D106">
        <v>0.69</v>
      </c>
      <c r="E106">
        <v>34</v>
      </c>
      <c r="F106">
        <v>0.5</v>
      </c>
      <c r="G106">
        <v>29</v>
      </c>
    </row>
    <row r="107" spans="1:7">
      <c r="A107" s="3">
        <v>42970</v>
      </c>
      <c r="B107" t="s">
        <v>10</v>
      </c>
      <c r="C107">
        <v>70.7</v>
      </c>
      <c r="D107">
        <v>0.67</v>
      </c>
      <c r="E107">
        <v>33</v>
      </c>
      <c r="F107">
        <v>0.5</v>
      </c>
      <c r="G107">
        <v>29</v>
      </c>
    </row>
    <row r="108" spans="1:7">
      <c r="A108" s="3">
        <v>42984</v>
      </c>
      <c r="B108" t="s">
        <v>10</v>
      </c>
      <c r="C108">
        <v>71.7</v>
      </c>
      <c r="D108">
        <v>0.69</v>
      </c>
      <c r="E108">
        <v>60</v>
      </c>
      <c r="F108">
        <v>0.3</v>
      </c>
      <c r="G108">
        <v>29</v>
      </c>
    </row>
    <row r="109" spans="1:7">
      <c r="A109" s="3">
        <v>42866</v>
      </c>
      <c r="B109" t="s">
        <v>11</v>
      </c>
      <c r="C109">
        <v>72.7</v>
      </c>
      <c r="D109">
        <v>0.67</v>
      </c>
      <c r="E109">
        <v>57</v>
      </c>
      <c r="F109">
        <v>0.3</v>
      </c>
      <c r="G109">
        <v>29</v>
      </c>
    </row>
    <row r="110" spans="1:7">
      <c r="A110" s="3">
        <v>42856</v>
      </c>
      <c r="B110" t="s">
        <v>8</v>
      </c>
      <c r="C110">
        <v>66.7</v>
      </c>
      <c r="D110">
        <v>0.65</v>
      </c>
      <c r="E110">
        <v>56</v>
      </c>
      <c r="F110">
        <v>0.3</v>
      </c>
      <c r="G110">
        <v>29</v>
      </c>
    </row>
    <row r="111" spans="1:7">
      <c r="A111" s="3">
        <v>42871</v>
      </c>
      <c r="B111" t="s">
        <v>9</v>
      </c>
      <c r="C111">
        <v>65.7</v>
      </c>
      <c r="D111">
        <v>0.67</v>
      </c>
      <c r="E111">
        <v>55</v>
      </c>
      <c r="F111">
        <v>0.3</v>
      </c>
      <c r="G111">
        <v>29</v>
      </c>
    </row>
    <row r="112" spans="1:7">
      <c r="A112" s="3">
        <v>42880</v>
      </c>
      <c r="B112" t="s">
        <v>11</v>
      </c>
      <c r="C112">
        <v>71.7</v>
      </c>
      <c r="D112">
        <v>0.69</v>
      </c>
      <c r="E112">
        <v>53</v>
      </c>
      <c r="F112">
        <v>0.3</v>
      </c>
      <c r="G112">
        <v>29</v>
      </c>
    </row>
    <row r="113" spans="1:7">
      <c r="A113" s="3">
        <v>43005</v>
      </c>
      <c r="B113" t="s">
        <v>10</v>
      </c>
      <c r="C113">
        <v>70.7</v>
      </c>
      <c r="D113">
        <v>0.67</v>
      </c>
      <c r="E113">
        <v>51</v>
      </c>
      <c r="F113">
        <v>0.3</v>
      </c>
      <c r="G113">
        <v>29</v>
      </c>
    </row>
    <row r="114" spans="1:7">
      <c r="A114" s="3">
        <v>42861</v>
      </c>
      <c r="B114" t="s">
        <v>13</v>
      </c>
      <c r="C114">
        <v>66.7</v>
      </c>
      <c r="D114">
        <v>0.67</v>
      </c>
      <c r="E114">
        <v>51</v>
      </c>
      <c r="F114">
        <v>0.3</v>
      </c>
      <c r="G114">
        <v>29</v>
      </c>
    </row>
    <row r="115" spans="1:7">
      <c r="A115" s="3">
        <v>42862</v>
      </c>
      <c r="B115" t="s">
        <v>7</v>
      </c>
      <c r="C115">
        <v>69.7</v>
      </c>
      <c r="D115">
        <v>0.65</v>
      </c>
      <c r="E115">
        <v>49</v>
      </c>
      <c r="F115">
        <v>0.3</v>
      </c>
      <c r="G115">
        <v>29</v>
      </c>
    </row>
    <row r="116" spans="1:7">
      <c r="A116" s="3">
        <v>42876</v>
      </c>
      <c r="B116" t="s">
        <v>7</v>
      </c>
      <c r="C116">
        <v>71.7</v>
      </c>
      <c r="D116">
        <v>0.69</v>
      </c>
      <c r="E116">
        <v>47</v>
      </c>
      <c r="F116">
        <v>0.3</v>
      </c>
      <c r="G116">
        <v>29</v>
      </c>
    </row>
    <row r="117" spans="1:7">
      <c r="A117" s="3">
        <v>42883</v>
      </c>
      <c r="B117" t="s">
        <v>7</v>
      </c>
      <c r="C117">
        <v>71.7</v>
      </c>
      <c r="D117">
        <v>0.65</v>
      </c>
      <c r="E117">
        <v>45</v>
      </c>
      <c r="F117">
        <v>0.3</v>
      </c>
      <c r="G117">
        <v>29</v>
      </c>
    </row>
    <row r="118" spans="1:7">
      <c r="A118" s="3">
        <v>42872</v>
      </c>
      <c r="B118" t="s">
        <v>10</v>
      </c>
      <c r="C118">
        <v>70.7</v>
      </c>
      <c r="D118">
        <v>0.67</v>
      </c>
      <c r="E118">
        <v>43</v>
      </c>
      <c r="F118">
        <v>0.3</v>
      </c>
      <c r="G118">
        <v>29</v>
      </c>
    </row>
    <row r="119" spans="1:7">
      <c r="A119" s="3">
        <v>42979</v>
      </c>
      <c r="B119" t="s">
        <v>12</v>
      </c>
      <c r="C119">
        <v>71.7</v>
      </c>
      <c r="D119">
        <v>0.69</v>
      </c>
      <c r="E119">
        <v>41</v>
      </c>
      <c r="F119">
        <v>0.3</v>
      </c>
      <c r="G119">
        <v>29</v>
      </c>
    </row>
    <row r="120" spans="1:7">
      <c r="A120" s="3">
        <v>42867</v>
      </c>
      <c r="B120" t="s">
        <v>12</v>
      </c>
      <c r="C120">
        <v>66.7</v>
      </c>
      <c r="D120">
        <v>0.67</v>
      </c>
      <c r="E120">
        <v>40</v>
      </c>
      <c r="F120">
        <v>0.3</v>
      </c>
      <c r="G120">
        <v>29</v>
      </c>
    </row>
    <row r="121" spans="1:7">
      <c r="A121" s="3">
        <v>42857</v>
      </c>
      <c r="B121" t="s">
        <v>9</v>
      </c>
      <c r="C121">
        <v>65.7</v>
      </c>
      <c r="D121">
        <v>0.69</v>
      </c>
      <c r="E121">
        <v>40</v>
      </c>
      <c r="F121">
        <v>0.3</v>
      </c>
      <c r="G121">
        <v>29</v>
      </c>
    </row>
    <row r="122" spans="1:7">
      <c r="A122" s="3">
        <v>42884</v>
      </c>
      <c r="B122" t="s">
        <v>8</v>
      </c>
      <c r="C122">
        <v>66.7</v>
      </c>
      <c r="D122">
        <v>0.65</v>
      </c>
      <c r="E122">
        <v>32</v>
      </c>
      <c r="F122">
        <v>0.3</v>
      </c>
      <c r="G122">
        <v>29</v>
      </c>
    </row>
    <row r="123" spans="1:7">
      <c r="A123" s="3">
        <v>42875</v>
      </c>
      <c r="B123" t="s">
        <v>13</v>
      </c>
      <c r="C123">
        <v>64.400000000000006</v>
      </c>
      <c r="D123">
        <v>0.67</v>
      </c>
      <c r="E123">
        <v>59</v>
      </c>
      <c r="F123">
        <v>0.3</v>
      </c>
      <c r="G123">
        <v>28</v>
      </c>
    </row>
    <row r="124" spans="1:7">
      <c r="A124" s="3">
        <v>42980</v>
      </c>
      <c r="B124" t="s">
        <v>13</v>
      </c>
      <c r="C124">
        <v>67.400000000000006</v>
      </c>
      <c r="D124">
        <v>0.69</v>
      </c>
      <c r="E124">
        <v>53</v>
      </c>
      <c r="F124">
        <v>0.3</v>
      </c>
      <c r="G124">
        <v>28</v>
      </c>
    </row>
    <row r="125" spans="1:7">
      <c r="A125" s="3">
        <v>42985</v>
      </c>
      <c r="B125" t="s">
        <v>11</v>
      </c>
      <c r="C125">
        <v>68.400000000000006</v>
      </c>
      <c r="D125">
        <v>0.67</v>
      </c>
      <c r="E125">
        <v>49</v>
      </c>
      <c r="F125">
        <v>0.3</v>
      </c>
      <c r="G125">
        <v>28</v>
      </c>
    </row>
    <row r="126" spans="1:7">
      <c r="A126" s="3">
        <v>42997</v>
      </c>
      <c r="B126" t="s">
        <v>9</v>
      </c>
      <c r="C126">
        <v>67.400000000000006</v>
      </c>
      <c r="D126">
        <v>0.67</v>
      </c>
      <c r="E126">
        <v>48</v>
      </c>
      <c r="F126">
        <v>0.3</v>
      </c>
      <c r="G126">
        <v>28</v>
      </c>
    </row>
    <row r="127" spans="1:7">
      <c r="A127" s="3">
        <v>43002</v>
      </c>
      <c r="B127" t="s">
        <v>7</v>
      </c>
      <c r="C127">
        <v>63.4</v>
      </c>
      <c r="D127">
        <v>0.71</v>
      </c>
      <c r="E127">
        <v>43</v>
      </c>
      <c r="F127">
        <v>0.3</v>
      </c>
      <c r="G127">
        <v>28</v>
      </c>
    </row>
    <row r="128" spans="1:7">
      <c r="A128" s="3">
        <v>42993</v>
      </c>
      <c r="B128" t="s">
        <v>12</v>
      </c>
      <c r="C128">
        <v>63.4</v>
      </c>
      <c r="D128">
        <v>0.67</v>
      </c>
      <c r="E128">
        <v>41</v>
      </c>
      <c r="F128">
        <v>0.3</v>
      </c>
      <c r="G128">
        <v>28</v>
      </c>
    </row>
    <row r="129" spans="1:7">
      <c r="A129" s="3">
        <v>42865</v>
      </c>
      <c r="B129" t="s">
        <v>10</v>
      </c>
      <c r="C129">
        <v>69.400000000000006</v>
      </c>
      <c r="D129">
        <v>0.69</v>
      </c>
      <c r="E129">
        <v>40</v>
      </c>
      <c r="F129">
        <v>0.3</v>
      </c>
      <c r="G129">
        <v>28</v>
      </c>
    </row>
    <row r="130" spans="1:7">
      <c r="A130" s="3">
        <v>43001</v>
      </c>
      <c r="B130" t="s">
        <v>13</v>
      </c>
      <c r="C130">
        <v>63.4</v>
      </c>
      <c r="D130">
        <v>0.71</v>
      </c>
      <c r="E130">
        <v>39</v>
      </c>
      <c r="F130">
        <v>0.3</v>
      </c>
      <c r="G130">
        <v>28</v>
      </c>
    </row>
    <row r="131" spans="1:7">
      <c r="A131" s="3">
        <v>42989</v>
      </c>
      <c r="B131" t="s">
        <v>8</v>
      </c>
      <c r="C131">
        <v>68.400000000000006</v>
      </c>
      <c r="D131">
        <v>0.69</v>
      </c>
      <c r="E131">
        <v>38</v>
      </c>
      <c r="F131">
        <v>0.3</v>
      </c>
      <c r="G131">
        <v>28</v>
      </c>
    </row>
    <row r="132" spans="1:7">
      <c r="A132" s="3">
        <v>43006</v>
      </c>
      <c r="B132" t="s">
        <v>11</v>
      </c>
      <c r="C132">
        <v>67.400000000000006</v>
      </c>
      <c r="D132">
        <v>0.69</v>
      </c>
      <c r="E132">
        <v>38</v>
      </c>
      <c r="F132">
        <v>0.3</v>
      </c>
      <c r="G132">
        <v>28</v>
      </c>
    </row>
    <row r="133" spans="1:7">
      <c r="A133" s="3">
        <v>42879</v>
      </c>
      <c r="B133" t="s">
        <v>10</v>
      </c>
      <c r="C133">
        <v>69.400000000000006</v>
      </c>
      <c r="D133">
        <v>0.69</v>
      </c>
      <c r="E133">
        <v>34</v>
      </c>
      <c r="F133">
        <v>0.3</v>
      </c>
      <c r="G133">
        <v>28</v>
      </c>
    </row>
    <row r="134" spans="1:7">
      <c r="A134" s="3">
        <v>42830</v>
      </c>
      <c r="B134" t="s">
        <v>10</v>
      </c>
      <c r="C134">
        <v>64.400000000000006</v>
      </c>
      <c r="D134">
        <v>0.71</v>
      </c>
      <c r="E134">
        <v>33</v>
      </c>
      <c r="F134">
        <v>0.3</v>
      </c>
      <c r="G134">
        <v>28</v>
      </c>
    </row>
    <row r="135" spans="1:7">
      <c r="A135" s="3">
        <v>42870</v>
      </c>
      <c r="B135" t="s">
        <v>8</v>
      </c>
      <c r="C135">
        <v>63.4</v>
      </c>
      <c r="D135">
        <v>0.69</v>
      </c>
      <c r="E135">
        <v>32</v>
      </c>
      <c r="F135">
        <v>0.3</v>
      </c>
      <c r="G135">
        <v>28</v>
      </c>
    </row>
    <row r="136" spans="1:7">
      <c r="A136" s="3">
        <v>42860</v>
      </c>
      <c r="B136" t="s">
        <v>12</v>
      </c>
      <c r="C136">
        <v>69.400000000000006</v>
      </c>
      <c r="D136">
        <v>0.71</v>
      </c>
      <c r="E136">
        <v>31</v>
      </c>
      <c r="F136">
        <v>0.3</v>
      </c>
      <c r="G136">
        <v>28</v>
      </c>
    </row>
    <row r="137" spans="1:7">
      <c r="A137" s="3">
        <v>42842</v>
      </c>
      <c r="B137" t="s">
        <v>8</v>
      </c>
      <c r="C137">
        <v>64.099999999999994</v>
      </c>
      <c r="D137">
        <v>0.71</v>
      </c>
      <c r="E137">
        <v>56</v>
      </c>
      <c r="F137">
        <v>0.3</v>
      </c>
      <c r="G137">
        <v>27</v>
      </c>
    </row>
    <row r="138" spans="1:7">
      <c r="A138" s="3">
        <v>42998</v>
      </c>
      <c r="B138" t="s">
        <v>10</v>
      </c>
      <c r="C138">
        <v>67.099999999999994</v>
      </c>
      <c r="D138">
        <v>0.69</v>
      </c>
      <c r="E138">
        <v>52</v>
      </c>
      <c r="F138">
        <v>0.3</v>
      </c>
      <c r="G138">
        <v>27</v>
      </c>
    </row>
    <row r="139" spans="1:7">
      <c r="A139" s="3">
        <v>42834</v>
      </c>
      <c r="B139" t="s">
        <v>7</v>
      </c>
      <c r="C139">
        <v>63.1</v>
      </c>
      <c r="D139">
        <v>0.69</v>
      </c>
      <c r="E139">
        <v>52</v>
      </c>
      <c r="F139">
        <v>0.3</v>
      </c>
      <c r="G139">
        <v>27</v>
      </c>
    </row>
    <row r="140" spans="1:7">
      <c r="A140" s="3">
        <v>42981</v>
      </c>
      <c r="B140" t="s">
        <v>7</v>
      </c>
      <c r="C140">
        <v>61.1</v>
      </c>
      <c r="D140">
        <v>0.69</v>
      </c>
      <c r="E140">
        <v>50</v>
      </c>
      <c r="F140">
        <v>0.3</v>
      </c>
      <c r="G140">
        <v>27</v>
      </c>
    </row>
    <row r="141" spans="1:7">
      <c r="A141" s="3">
        <v>42849</v>
      </c>
      <c r="B141" t="s">
        <v>8</v>
      </c>
      <c r="C141">
        <v>65.099999999999994</v>
      </c>
      <c r="D141">
        <v>0.69</v>
      </c>
      <c r="E141">
        <v>48</v>
      </c>
      <c r="F141">
        <v>0.3</v>
      </c>
      <c r="G141">
        <v>27</v>
      </c>
    </row>
    <row r="142" spans="1:7">
      <c r="A142" s="3">
        <v>43007</v>
      </c>
      <c r="B142" t="s">
        <v>12</v>
      </c>
      <c r="C142">
        <v>66.099999999999994</v>
      </c>
      <c r="D142">
        <v>0.71</v>
      </c>
      <c r="E142">
        <v>48</v>
      </c>
      <c r="F142">
        <v>0.3</v>
      </c>
      <c r="G142">
        <v>27</v>
      </c>
    </row>
    <row r="143" spans="1:7">
      <c r="A143" s="3">
        <v>42846</v>
      </c>
      <c r="B143" t="s">
        <v>12</v>
      </c>
      <c r="C143">
        <v>67.099999999999994</v>
      </c>
      <c r="D143">
        <v>0.74</v>
      </c>
      <c r="E143">
        <v>48</v>
      </c>
      <c r="F143">
        <v>0.3</v>
      </c>
      <c r="G143">
        <v>27</v>
      </c>
    </row>
    <row r="144" spans="1:7">
      <c r="A144" s="3">
        <v>42838</v>
      </c>
      <c r="B144" t="s">
        <v>11</v>
      </c>
      <c r="C144">
        <v>61.1</v>
      </c>
      <c r="D144">
        <v>0.69</v>
      </c>
      <c r="E144">
        <v>46</v>
      </c>
      <c r="F144">
        <v>0.3</v>
      </c>
      <c r="G144">
        <v>27</v>
      </c>
    </row>
    <row r="145" spans="1:7">
      <c r="A145" s="3">
        <v>42841</v>
      </c>
      <c r="B145" t="s">
        <v>7</v>
      </c>
      <c r="C145">
        <v>65.099999999999994</v>
      </c>
      <c r="D145">
        <v>0.69</v>
      </c>
      <c r="E145">
        <v>43</v>
      </c>
      <c r="F145">
        <v>0.3</v>
      </c>
      <c r="G145">
        <v>27</v>
      </c>
    </row>
    <row r="146" spans="1:7">
      <c r="A146" s="3">
        <v>42845</v>
      </c>
      <c r="B146" t="s">
        <v>11</v>
      </c>
      <c r="C146">
        <v>68.099999999999994</v>
      </c>
      <c r="D146">
        <v>0.69</v>
      </c>
      <c r="E146">
        <v>42</v>
      </c>
      <c r="F146">
        <v>0.3</v>
      </c>
      <c r="G146">
        <v>27</v>
      </c>
    </row>
    <row r="147" spans="1:7">
      <c r="A147" s="3">
        <v>42994</v>
      </c>
      <c r="B147" t="s">
        <v>13</v>
      </c>
      <c r="C147">
        <v>68.099999999999994</v>
      </c>
      <c r="D147">
        <v>0.69</v>
      </c>
      <c r="E147">
        <v>37</v>
      </c>
      <c r="F147">
        <v>0.3</v>
      </c>
      <c r="G147">
        <v>27</v>
      </c>
    </row>
    <row r="148" spans="1:7">
      <c r="A148" s="3">
        <v>42850</v>
      </c>
      <c r="B148" t="s">
        <v>9</v>
      </c>
      <c r="C148">
        <v>65.099999999999994</v>
      </c>
      <c r="D148">
        <v>0.71</v>
      </c>
      <c r="E148">
        <v>37</v>
      </c>
      <c r="F148">
        <v>0.3</v>
      </c>
      <c r="G148">
        <v>27</v>
      </c>
    </row>
    <row r="149" spans="1:7">
      <c r="A149" s="3">
        <v>42986</v>
      </c>
      <c r="B149" t="s">
        <v>12</v>
      </c>
      <c r="C149">
        <v>65.099999999999994</v>
      </c>
      <c r="D149">
        <v>0.71</v>
      </c>
      <c r="E149">
        <v>37</v>
      </c>
      <c r="F149">
        <v>0.3</v>
      </c>
      <c r="G149">
        <v>27</v>
      </c>
    </row>
    <row r="150" spans="1:7">
      <c r="A150" s="3">
        <v>42990</v>
      </c>
      <c r="B150" t="s">
        <v>9</v>
      </c>
      <c r="C150">
        <v>61.1</v>
      </c>
      <c r="D150">
        <v>0.71</v>
      </c>
      <c r="E150">
        <v>36</v>
      </c>
      <c r="F150">
        <v>0.3</v>
      </c>
      <c r="G150">
        <v>27</v>
      </c>
    </row>
    <row r="151" spans="1:7">
      <c r="A151" s="3">
        <v>42855</v>
      </c>
      <c r="B151" t="s">
        <v>7</v>
      </c>
      <c r="C151">
        <v>67.099999999999994</v>
      </c>
      <c r="D151">
        <v>0.74</v>
      </c>
      <c r="E151">
        <v>35</v>
      </c>
      <c r="F151">
        <v>0.3</v>
      </c>
      <c r="G151">
        <v>27</v>
      </c>
    </row>
    <row r="152" spans="1:7">
      <c r="A152" s="3">
        <v>43003</v>
      </c>
      <c r="B152" t="s">
        <v>8</v>
      </c>
      <c r="C152">
        <v>61.1</v>
      </c>
      <c r="D152">
        <v>0.71</v>
      </c>
      <c r="E152">
        <v>33</v>
      </c>
      <c r="F152">
        <v>0.3</v>
      </c>
      <c r="G152">
        <v>27</v>
      </c>
    </row>
    <row r="153" spans="1:7">
      <c r="A153" s="3">
        <v>42854</v>
      </c>
      <c r="B153" t="s">
        <v>13</v>
      </c>
      <c r="C153">
        <v>65.099999999999994</v>
      </c>
      <c r="D153">
        <v>0.71</v>
      </c>
      <c r="E153">
        <v>32</v>
      </c>
      <c r="F153">
        <v>0.3</v>
      </c>
      <c r="G153">
        <v>27</v>
      </c>
    </row>
    <row r="154" spans="1:7">
      <c r="A154" s="3">
        <v>42829</v>
      </c>
      <c r="B154" t="s">
        <v>9</v>
      </c>
      <c r="C154">
        <v>62.1</v>
      </c>
      <c r="D154">
        <v>0.71</v>
      </c>
      <c r="E154">
        <v>31</v>
      </c>
      <c r="F154">
        <v>0.3</v>
      </c>
      <c r="G154">
        <v>27</v>
      </c>
    </row>
    <row r="155" spans="1:7">
      <c r="A155" s="3">
        <v>42837</v>
      </c>
      <c r="B155" t="s">
        <v>10</v>
      </c>
      <c r="C155">
        <v>66.099999999999994</v>
      </c>
      <c r="D155">
        <v>0.74</v>
      </c>
      <c r="E155">
        <v>30</v>
      </c>
      <c r="F155">
        <v>0.3</v>
      </c>
      <c r="G155">
        <v>27</v>
      </c>
    </row>
    <row r="156" spans="1:7">
      <c r="A156" s="3">
        <v>42982</v>
      </c>
      <c r="B156" t="s">
        <v>8</v>
      </c>
      <c r="C156">
        <v>59.8</v>
      </c>
      <c r="D156">
        <v>0.74</v>
      </c>
      <c r="E156">
        <v>54</v>
      </c>
      <c r="F156">
        <v>0.3</v>
      </c>
      <c r="G156">
        <v>26</v>
      </c>
    </row>
    <row r="157" spans="1:7">
      <c r="A157" s="3">
        <v>42995</v>
      </c>
      <c r="B157" t="s">
        <v>7</v>
      </c>
      <c r="C157">
        <v>59.8</v>
      </c>
      <c r="D157">
        <v>0.71</v>
      </c>
      <c r="E157">
        <v>53</v>
      </c>
      <c r="F157">
        <v>0.3</v>
      </c>
      <c r="G157">
        <v>26</v>
      </c>
    </row>
    <row r="158" spans="1:7">
      <c r="A158" s="3">
        <v>42844</v>
      </c>
      <c r="B158" t="s">
        <v>10</v>
      </c>
      <c r="C158">
        <v>59.8</v>
      </c>
      <c r="D158">
        <v>0.77</v>
      </c>
      <c r="E158">
        <v>53</v>
      </c>
      <c r="F158">
        <v>0.3</v>
      </c>
      <c r="G158">
        <v>26</v>
      </c>
    </row>
    <row r="159" spans="1:7">
      <c r="A159" s="3">
        <v>43035</v>
      </c>
      <c r="B159" t="s">
        <v>12</v>
      </c>
      <c r="C159">
        <v>62.8</v>
      </c>
      <c r="D159">
        <v>0.71</v>
      </c>
      <c r="E159">
        <v>52</v>
      </c>
      <c r="F159">
        <v>0.3</v>
      </c>
      <c r="G159">
        <v>26</v>
      </c>
    </row>
    <row r="160" spans="1:7">
      <c r="A160" s="3">
        <v>42828</v>
      </c>
      <c r="B160" t="s">
        <v>8</v>
      </c>
      <c r="C160">
        <v>60.8</v>
      </c>
      <c r="D160">
        <v>0.74</v>
      </c>
      <c r="E160">
        <v>51</v>
      </c>
      <c r="F160">
        <v>0.3</v>
      </c>
      <c r="G160">
        <v>26</v>
      </c>
    </row>
    <row r="161" spans="1:7">
      <c r="A161" s="3">
        <v>43004</v>
      </c>
      <c r="B161" t="s">
        <v>9</v>
      </c>
      <c r="C161">
        <v>61.8</v>
      </c>
      <c r="D161">
        <v>0.77</v>
      </c>
      <c r="E161">
        <v>51</v>
      </c>
      <c r="F161">
        <v>0.3</v>
      </c>
      <c r="G161">
        <v>26</v>
      </c>
    </row>
    <row r="162" spans="1:7">
      <c r="A162" s="3">
        <v>42988</v>
      </c>
      <c r="B162" t="s">
        <v>7</v>
      </c>
      <c r="C162">
        <v>61.8</v>
      </c>
      <c r="D162">
        <v>0.74</v>
      </c>
      <c r="E162">
        <v>50</v>
      </c>
      <c r="F162">
        <v>0.3</v>
      </c>
      <c r="G162">
        <v>26</v>
      </c>
    </row>
    <row r="163" spans="1:7">
      <c r="A163" s="3">
        <v>42848</v>
      </c>
      <c r="B163" t="s">
        <v>7</v>
      </c>
      <c r="C163">
        <v>60.8</v>
      </c>
      <c r="D163">
        <v>0.77</v>
      </c>
      <c r="E163">
        <v>50</v>
      </c>
      <c r="F163">
        <v>0.3</v>
      </c>
      <c r="G163">
        <v>26</v>
      </c>
    </row>
    <row r="164" spans="1:7">
      <c r="A164" s="3">
        <v>42827</v>
      </c>
      <c r="B164" t="s">
        <v>7</v>
      </c>
      <c r="C164">
        <v>65.8</v>
      </c>
      <c r="D164">
        <v>0.74</v>
      </c>
      <c r="E164">
        <v>47</v>
      </c>
      <c r="F164">
        <v>0.3</v>
      </c>
      <c r="G164">
        <v>26</v>
      </c>
    </row>
    <row r="165" spans="1:7">
      <c r="A165" s="3">
        <v>42987</v>
      </c>
      <c r="B165" t="s">
        <v>13</v>
      </c>
      <c r="C165">
        <v>64.8</v>
      </c>
      <c r="D165">
        <v>0.77</v>
      </c>
      <c r="E165">
        <v>45</v>
      </c>
      <c r="F165">
        <v>0.3</v>
      </c>
      <c r="G165">
        <v>26</v>
      </c>
    </row>
    <row r="166" spans="1:7">
      <c r="A166" s="3">
        <v>42832</v>
      </c>
      <c r="B166" t="s">
        <v>12</v>
      </c>
      <c r="C166">
        <v>59.8</v>
      </c>
      <c r="D166">
        <v>0.74</v>
      </c>
      <c r="E166">
        <v>44</v>
      </c>
      <c r="F166">
        <v>0.3</v>
      </c>
      <c r="G166">
        <v>26</v>
      </c>
    </row>
    <row r="167" spans="1:7">
      <c r="A167" s="3">
        <v>42991</v>
      </c>
      <c r="B167" t="s">
        <v>10</v>
      </c>
      <c r="C167">
        <v>64.8</v>
      </c>
      <c r="D167">
        <v>0.71</v>
      </c>
      <c r="E167">
        <v>42</v>
      </c>
      <c r="F167">
        <v>0.3</v>
      </c>
      <c r="G167">
        <v>26</v>
      </c>
    </row>
    <row r="168" spans="1:7">
      <c r="A168" s="3">
        <v>42999</v>
      </c>
      <c r="B168" t="s">
        <v>11</v>
      </c>
      <c r="C168">
        <v>59.8</v>
      </c>
      <c r="D168">
        <v>0.71</v>
      </c>
      <c r="E168">
        <v>42</v>
      </c>
      <c r="F168">
        <v>0.3</v>
      </c>
      <c r="G168">
        <v>26</v>
      </c>
    </row>
    <row r="169" spans="1:7">
      <c r="A169" s="3">
        <v>42840</v>
      </c>
      <c r="B169" t="s">
        <v>13</v>
      </c>
      <c r="C169">
        <v>65.8</v>
      </c>
      <c r="D169">
        <v>0.74</v>
      </c>
      <c r="E169">
        <v>41</v>
      </c>
      <c r="F169">
        <v>0.3</v>
      </c>
      <c r="G169">
        <v>26</v>
      </c>
    </row>
    <row r="170" spans="1:7">
      <c r="A170" s="3">
        <v>42983</v>
      </c>
      <c r="B170" t="s">
        <v>9</v>
      </c>
      <c r="C170">
        <v>61.8</v>
      </c>
      <c r="D170">
        <v>0.71</v>
      </c>
      <c r="E170">
        <v>39</v>
      </c>
      <c r="F170">
        <v>0.3</v>
      </c>
      <c r="G170">
        <v>26</v>
      </c>
    </row>
    <row r="171" spans="1:7">
      <c r="A171" s="3">
        <v>42996</v>
      </c>
      <c r="B171" t="s">
        <v>8</v>
      </c>
      <c r="C171">
        <v>64.8</v>
      </c>
      <c r="D171">
        <v>0.71</v>
      </c>
      <c r="E171">
        <v>37</v>
      </c>
      <c r="F171">
        <v>0.3</v>
      </c>
      <c r="G171">
        <v>26</v>
      </c>
    </row>
    <row r="172" spans="1:7">
      <c r="A172" s="3">
        <v>42833</v>
      </c>
      <c r="B172" t="s">
        <v>13</v>
      </c>
      <c r="C172">
        <v>63.8</v>
      </c>
      <c r="D172">
        <v>0.74</v>
      </c>
      <c r="E172">
        <v>37</v>
      </c>
      <c r="F172">
        <v>0.3</v>
      </c>
      <c r="G172">
        <v>26</v>
      </c>
    </row>
    <row r="173" spans="1:7">
      <c r="A173" s="3">
        <v>43000</v>
      </c>
      <c r="B173" t="s">
        <v>12</v>
      </c>
      <c r="C173">
        <v>64.8</v>
      </c>
      <c r="D173">
        <v>0.74</v>
      </c>
      <c r="E173">
        <v>34</v>
      </c>
      <c r="F173">
        <v>0.3</v>
      </c>
      <c r="G173">
        <v>26</v>
      </c>
    </row>
    <row r="174" spans="1:7">
      <c r="A174" s="3">
        <v>42836</v>
      </c>
      <c r="B174" t="s">
        <v>9</v>
      </c>
      <c r="C174">
        <v>60.8</v>
      </c>
      <c r="D174">
        <v>0.74</v>
      </c>
      <c r="E174">
        <v>34</v>
      </c>
      <c r="F174">
        <v>0.3</v>
      </c>
      <c r="G174">
        <v>26</v>
      </c>
    </row>
    <row r="175" spans="1:7">
      <c r="A175" s="3">
        <v>42853</v>
      </c>
      <c r="B175" t="s">
        <v>12</v>
      </c>
      <c r="C175">
        <v>58.8</v>
      </c>
      <c r="D175">
        <v>0.74</v>
      </c>
      <c r="E175">
        <v>32</v>
      </c>
      <c r="F175">
        <v>0.3</v>
      </c>
      <c r="G175">
        <v>26</v>
      </c>
    </row>
    <row r="176" spans="1:7">
      <c r="A176" s="3">
        <v>42992</v>
      </c>
      <c r="B176" t="s">
        <v>11</v>
      </c>
      <c r="C176">
        <v>63.8</v>
      </c>
      <c r="D176">
        <v>0.71</v>
      </c>
      <c r="E176">
        <v>29</v>
      </c>
      <c r="F176">
        <v>0.3</v>
      </c>
      <c r="G176">
        <v>26</v>
      </c>
    </row>
    <row r="177" spans="1:7">
      <c r="A177" s="3">
        <v>43008</v>
      </c>
      <c r="B177" t="s">
        <v>13</v>
      </c>
      <c r="C177">
        <v>64.8</v>
      </c>
      <c r="D177">
        <v>0.74</v>
      </c>
      <c r="E177">
        <v>29</v>
      </c>
      <c r="F177">
        <v>0.3</v>
      </c>
      <c r="G177">
        <v>26</v>
      </c>
    </row>
    <row r="178" spans="1:7">
      <c r="A178" s="3">
        <v>43018</v>
      </c>
      <c r="B178" t="s">
        <v>9</v>
      </c>
      <c r="C178">
        <v>58.5</v>
      </c>
      <c r="D178">
        <v>0.74</v>
      </c>
      <c r="E178">
        <v>51</v>
      </c>
      <c r="F178">
        <v>0.3</v>
      </c>
      <c r="G178">
        <v>25</v>
      </c>
    </row>
    <row r="179" spans="1:7">
      <c r="A179" s="3">
        <v>42852</v>
      </c>
      <c r="B179" t="s">
        <v>11</v>
      </c>
      <c r="C179">
        <v>63.5</v>
      </c>
      <c r="D179">
        <v>0.77</v>
      </c>
      <c r="E179">
        <v>50</v>
      </c>
      <c r="F179">
        <v>0.3</v>
      </c>
      <c r="G179">
        <v>25</v>
      </c>
    </row>
    <row r="180" spans="1:7">
      <c r="A180" s="3">
        <v>42811</v>
      </c>
      <c r="B180" t="s">
        <v>12</v>
      </c>
      <c r="C180">
        <v>56.5</v>
      </c>
      <c r="D180">
        <v>0.77</v>
      </c>
      <c r="E180">
        <v>50</v>
      </c>
      <c r="F180">
        <v>0.3</v>
      </c>
      <c r="G180">
        <v>25</v>
      </c>
    </row>
    <row r="181" spans="1:7">
      <c r="A181" s="3">
        <v>43031</v>
      </c>
      <c r="B181" t="s">
        <v>8</v>
      </c>
      <c r="C181">
        <v>58.5</v>
      </c>
      <c r="D181">
        <v>0.8</v>
      </c>
      <c r="E181">
        <v>50</v>
      </c>
      <c r="F181">
        <v>0.3</v>
      </c>
      <c r="G181">
        <v>25</v>
      </c>
    </row>
    <row r="182" spans="1:7">
      <c r="A182" s="3">
        <v>42839</v>
      </c>
      <c r="B182" t="s">
        <v>12</v>
      </c>
      <c r="C182">
        <v>61.5</v>
      </c>
      <c r="D182">
        <v>0.77</v>
      </c>
      <c r="E182">
        <v>49</v>
      </c>
      <c r="F182">
        <v>0.3</v>
      </c>
      <c r="G182">
        <v>25</v>
      </c>
    </row>
    <row r="183" spans="1:7">
      <c r="A183" s="3">
        <v>43032</v>
      </c>
      <c r="B183" t="s">
        <v>9</v>
      </c>
      <c r="C183">
        <v>61.5</v>
      </c>
      <c r="D183">
        <v>0.74</v>
      </c>
      <c r="E183">
        <v>48</v>
      </c>
      <c r="F183">
        <v>0.3</v>
      </c>
      <c r="G183">
        <v>25</v>
      </c>
    </row>
    <row r="184" spans="1:7">
      <c r="A184" s="3">
        <v>42835</v>
      </c>
      <c r="B184" t="s">
        <v>8</v>
      </c>
      <c r="C184">
        <v>58.5</v>
      </c>
      <c r="D184">
        <v>0.74</v>
      </c>
      <c r="E184">
        <v>48</v>
      </c>
      <c r="F184">
        <v>0.3</v>
      </c>
      <c r="G184">
        <v>25</v>
      </c>
    </row>
    <row r="185" spans="1:7">
      <c r="A185" s="3">
        <v>42825</v>
      </c>
      <c r="B185" t="s">
        <v>12</v>
      </c>
      <c r="C185">
        <v>58.5</v>
      </c>
      <c r="D185">
        <v>0.77</v>
      </c>
      <c r="E185">
        <v>48</v>
      </c>
      <c r="F185">
        <v>0.3</v>
      </c>
      <c r="G185">
        <v>25</v>
      </c>
    </row>
    <row r="186" spans="1:7">
      <c r="A186" s="3">
        <v>42851</v>
      </c>
      <c r="B186" t="s">
        <v>10</v>
      </c>
      <c r="C186">
        <v>62.5</v>
      </c>
      <c r="D186">
        <v>0.8</v>
      </c>
      <c r="E186">
        <v>48</v>
      </c>
      <c r="F186">
        <v>0.3</v>
      </c>
      <c r="G186">
        <v>25</v>
      </c>
    </row>
    <row r="187" spans="1:7">
      <c r="A187" s="3">
        <v>43017</v>
      </c>
      <c r="B187" t="s">
        <v>8</v>
      </c>
      <c r="C187">
        <v>63.5</v>
      </c>
      <c r="D187">
        <v>0.74</v>
      </c>
      <c r="E187">
        <v>47</v>
      </c>
      <c r="F187">
        <v>0.3</v>
      </c>
      <c r="G187">
        <v>25</v>
      </c>
    </row>
    <row r="188" spans="1:7">
      <c r="A188" s="3">
        <v>42806</v>
      </c>
      <c r="B188" t="s">
        <v>7</v>
      </c>
      <c r="C188">
        <v>61.5</v>
      </c>
      <c r="D188">
        <v>0.74</v>
      </c>
      <c r="E188">
        <v>47</v>
      </c>
      <c r="F188">
        <v>0.3</v>
      </c>
      <c r="G188">
        <v>25</v>
      </c>
    </row>
    <row r="189" spans="1:7">
      <c r="A189" s="3">
        <v>43019</v>
      </c>
      <c r="B189" t="s">
        <v>10</v>
      </c>
      <c r="C189">
        <v>61.5</v>
      </c>
      <c r="D189">
        <v>0.77</v>
      </c>
      <c r="E189">
        <v>47</v>
      </c>
      <c r="F189">
        <v>0.3</v>
      </c>
      <c r="G189">
        <v>25</v>
      </c>
    </row>
    <row r="190" spans="1:7">
      <c r="A190" s="3">
        <v>42847</v>
      </c>
      <c r="B190" t="s">
        <v>13</v>
      </c>
      <c r="C190">
        <v>57.5</v>
      </c>
      <c r="D190">
        <v>0.77</v>
      </c>
      <c r="E190">
        <v>47</v>
      </c>
      <c r="F190">
        <v>0.3</v>
      </c>
      <c r="G190">
        <v>25</v>
      </c>
    </row>
    <row r="191" spans="1:7">
      <c r="A191" s="3">
        <v>43025</v>
      </c>
      <c r="B191" t="s">
        <v>9</v>
      </c>
      <c r="C191">
        <v>58.5</v>
      </c>
      <c r="D191">
        <v>0.77</v>
      </c>
      <c r="E191">
        <v>46</v>
      </c>
      <c r="F191">
        <v>0.3</v>
      </c>
      <c r="G191">
        <v>25</v>
      </c>
    </row>
    <row r="192" spans="1:7">
      <c r="A192" s="3">
        <v>42802</v>
      </c>
      <c r="B192" t="s">
        <v>10</v>
      </c>
      <c r="C192">
        <v>58.5</v>
      </c>
      <c r="D192">
        <v>0.77</v>
      </c>
      <c r="E192">
        <v>43</v>
      </c>
      <c r="F192">
        <v>0.3</v>
      </c>
      <c r="G192">
        <v>25</v>
      </c>
    </row>
    <row r="193" spans="1:7">
      <c r="A193" s="3">
        <v>43009</v>
      </c>
      <c r="B193" t="s">
        <v>7</v>
      </c>
      <c r="C193">
        <v>56.5</v>
      </c>
      <c r="D193">
        <v>0.8</v>
      </c>
      <c r="E193">
        <v>43</v>
      </c>
      <c r="F193">
        <v>0.3</v>
      </c>
      <c r="G193">
        <v>25</v>
      </c>
    </row>
    <row r="194" spans="1:7">
      <c r="A194" s="3">
        <v>43014</v>
      </c>
      <c r="B194" t="s">
        <v>12</v>
      </c>
      <c r="C194">
        <v>62.5</v>
      </c>
      <c r="D194">
        <v>0.74</v>
      </c>
      <c r="E194">
        <v>42</v>
      </c>
      <c r="F194">
        <v>0.3</v>
      </c>
      <c r="G194">
        <v>25</v>
      </c>
    </row>
    <row r="195" spans="1:7">
      <c r="A195" s="3">
        <v>43027</v>
      </c>
      <c r="B195" t="s">
        <v>11</v>
      </c>
      <c r="C195">
        <v>60.5</v>
      </c>
      <c r="D195">
        <v>0.8</v>
      </c>
      <c r="E195">
        <v>41</v>
      </c>
      <c r="F195">
        <v>0.3</v>
      </c>
      <c r="G195">
        <v>25</v>
      </c>
    </row>
    <row r="196" spans="1:7">
      <c r="A196" s="3">
        <v>42820</v>
      </c>
      <c r="B196" t="s">
        <v>7</v>
      </c>
      <c r="C196">
        <v>59.5</v>
      </c>
      <c r="D196">
        <v>0.77</v>
      </c>
      <c r="E196">
        <v>39</v>
      </c>
      <c r="F196">
        <v>0.3</v>
      </c>
      <c r="G196">
        <v>25</v>
      </c>
    </row>
    <row r="197" spans="1:7">
      <c r="A197" s="3">
        <v>42816</v>
      </c>
      <c r="B197" t="s">
        <v>10</v>
      </c>
      <c r="C197">
        <v>56.5</v>
      </c>
      <c r="D197">
        <v>0.74</v>
      </c>
      <c r="E197">
        <v>38</v>
      </c>
      <c r="F197">
        <v>0.3</v>
      </c>
      <c r="G197">
        <v>25</v>
      </c>
    </row>
    <row r="198" spans="1:7">
      <c r="A198" s="3">
        <v>43023</v>
      </c>
      <c r="B198" t="s">
        <v>7</v>
      </c>
      <c r="C198">
        <v>61.5</v>
      </c>
      <c r="D198">
        <v>0.74</v>
      </c>
      <c r="E198">
        <v>36</v>
      </c>
      <c r="F198">
        <v>0.3</v>
      </c>
      <c r="G198">
        <v>25</v>
      </c>
    </row>
    <row r="199" spans="1:7">
      <c r="A199" s="3">
        <v>43030</v>
      </c>
      <c r="B199" t="s">
        <v>7</v>
      </c>
      <c r="C199">
        <v>57.5</v>
      </c>
      <c r="D199">
        <v>0.77</v>
      </c>
      <c r="E199">
        <v>35</v>
      </c>
      <c r="F199">
        <v>0.3</v>
      </c>
      <c r="G199">
        <v>25</v>
      </c>
    </row>
    <row r="200" spans="1:7">
      <c r="A200" s="3">
        <v>43037</v>
      </c>
      <c r="B200" t="s">
        <v>7</v>
      </c>
      <c r="C200">
        <v>61.5</v>
      </c>
      <c r="D200">
        <v>0.8</v>
      </c>
      <c r="E200">
        <v>34</v>
      </c>
      <c r="F200">
        <v>0.3</v>
      </c>
      <c r="G200">
        <v>25</v>
      </c>
    </row>
    <row r="201" spans="1:7">
      <c r="A201" s="3">
        <v>43026</v>
      </c>
      <c r="B201" t="s">
        <v>10</v>
      </c>
      <c r="C201">
        <v>62.5</v>
      </c>
      <c r="D201">
        <v>0.77</v>
      </c>
      <c r="E201">
        <v>33</v>
      </c>
      <c r="F201">
        <v>0.3</v>
      </c>
      <c r="G201">
        <v>25</v>
      </c>
    </row>
    <row r="202" spans="1:7">
      <c r="A202" s="3">
        <v>43013</v>
      </c>
      <c r="B202" t="s">
        <v>11</v>
      </c>
      <c r="C202">
        <v>60.5</v>
      </c>
      <c r="D202">
        <v>0.8</v>
      </c>
      <c r="E202">
        <v>33</v>
      </c>
      <c r="F202">
        <v>0.3</v>
      </c>
      <c r="G202">
        <v>25</v>
      </c>
    </row>
    <row r="203" spans="1:7">
      <c r="A203" s="3">
        <v>42826</v>
      </c>
      <c r="B203" t="s">
        <v>13</v>
      </c>
      <c r="C203">
        <v>57.5</v>
      </c>
      <c r="D203">
        <v>0.8</v>
      </c>
      <c r="E203">
        <v>33</v>
      </c>
      <c r="F203">
        <v>0.3</v>
      </c>
      <c r="G203">
        <v>25</v>
      </c>
    </row>
    <row r="204" spans="1:7">
      <c r="A204" s="3">
        <v>43010</v>
      </c>
      <c r="B204" t="s">
        <v>8</v>
      </c>
      <c r="C204">
        <v>58.5</v>
      </c>
      <c r="D204">
        <v>0.74</v>
      </c>
      <c r="E204">
        <v>32</v>
      </c>
      <c r="F204">
        <v>0.3</v>
      </c>
      <c r="G204">
        <v>25</v>
      </c>
    </row>
    <row r="205" spans="1:7">
      <c r="A205" s="3">
        <v>42843</v>
      </c>
      <c r="B205" t="s">
        <v>9</v>
      </c>
      <c r="C205">
        <v>62.5</v>
      </c>
      <c r="D205">
        <v>0.74</v>
      </c>
      <c r="E205">
        <v>31</v>
      </c>
      <c r="F205">
        <v>0.3</v>
      </c>
      <c r="G205">
        <v>25</v>
      </c>
    </row>
    <row r="206" spans="1:7">
      <c r="A206" s="3">
        <v>43015</v>
      </c>
      <c r="B206" t="s">
        <v>13</v>
      </c>
      <c r="C206">
        <v>63.5</v>
      </c>
      <c r="D206">
        <v>0.8</v>
      </c>
      <c r="E206">
        <v>31</v>
      </c>
      <c r="F206">
        <v>0.3</v>
      </c>
      <c r="G206">
        <v>25</v>
      </c>
    </row>
    <row r="207" spans="1:7">
      <c r="A207" s="3">
        <v>42831</v>
      </c>
      <c r="B207" t="s">
        <v>11</v>
      </c>
      <c r="C207">
        <v>57.5</v>
      </c>
      <c r="D207">
        <v>0.8</v>
      </c>
      <c r="E207">
        <v>31</v>
      </c>
      <c r="F207">
        <v>0.3</v>
      </c>
      <c r="G207">
        <v>25</v>
      </c>
    </row>
    <row r="208" spans="1:7">
      <c r="A208" s="3">
        <v>42821</v>
      </c>
      <c r="B208" t="s">
        <v>8</v>
      </c>
      <c r="C208">
        <v>60.5</v>
      </c>
      <c r="D208">
        <v>0.74</v>
      </c>
      <c r="E208">
        <v>30</v>
      </c>
      <c r="F208">
        <v>0.3</v>
      </c>
      <c r="G208">
        <v>25</v>
      </c>
    </row>
    <row r="209" spans="1:7">
      <c r="A209" s="3">
        <v>42798</v>
      </c>
      <c r="B209" t="s">
        <v>13</v>
      </c>
      <c r="C209">
        <v>59.5</v>
      </c>
      <c r="D209">
        <v>0.77</v>
      </c>
      <c r="E209">
        <v>29</v>
      </c>
      <c r="F209">
        <v>0.3</v>
      </c>
      <c r="G209">
        <v>25</v>
      </c>
    </row>
    <row r="210" spans="1:7">
      <c r="A210" s="3">
        <v>43022</v>
      </c>
      <c r="B210" t="s">
        <v>13</v>
      </c>
      <c r="C210">
        <v>59.5</v>
      </c>
      <c r="D210">
        <v>0.74</v>
      </c>
      <c r="E210">
        <v>28</v>
      </c>
      <c r="F210">
        <v>0.3</v>
      </c>
      <c r="G210">
        <v>25</v>
      </c>
    </row>
    <row r="211" spans="1:7">
      <c r="A211" s="3">
        <v>43036</v>
      </c>
      <c r="B211" t="s">
        <v>13</v>
      </c>
      <c r="C211">
        <v>57.5</v>
      </c>
      <c r="D211">
        <v>0.77</v>
      </c>
      <c r="E211">
        <v>28</v>
      </c>
      <c r="F211">
        <v>0.3</v>
      </c>
      <c r="G211">
        <v>25</v>
      </c>
    </row>
    <row r="212" spans="1:7">
      <c r="A212" s="3">
        <v>43021</v>
      </c>
      <c r="B212" t="s">
        <v>12</v>
      </c>
      <c r="C212">
        <v>61.5</v>
      </c>
      <c r="D212">
        <v>0.8</v>
      </c>
      <c r="E212">
        <v>28</v>
      </c>
      <c r="F212">
        <v>0.3</v>
      </c>
      <c r="G212">
        <v>25</v>
      </c>
    </row>
    <row r="213" spans="1:7">
      <c r="A213" s="3">
        <v>43028</v>
      </c>
      <c r="B213" t="s">
        <v>12</v>
      </c>
      <c r="C213">
        <v>60.2</v>
      </c>
      <c r="D213">
        <v>0.8</v>
      </c>
      <c r="E213">
        <v>50</v>
      </c>
      <c r="F213">
        <v>0.3</v>
      </c>
      <c r="G213">
        <v>24</v>
      </c>
    </row>
    <row r="214" spans="1:7">
      <c r="A214" s="3">
        <v>42819</v>
      </c>
      <c r="B214" t="s">
        <v>13</v>
      </c>
      <c r="C214">
        <v>58.2</v>
      </c>
      <c r="D214">
        <v>0.8</v>
      </c>
      <c r="E214">
        <v>50</v>
      </c>
      <c r="F214">
        <v>0.3</v>
      </c>
      <c r="G214">
        <v>24</v>
      </c>
    </row>
    <row r="215" spans="1:7">
      <c r="A215" s="3">
        <v>43034</v>
      </c>
      <c r="B215" t="s">
        <v>11</v>
      </c>
      <c r="C215">
        <v>54.2</v>
      </c>
      <c r="D215">
        <v>0.77</v>
      </c>
      <c r="E215">
        <v>47</v>
      </c>
      <c r="F215">
        <v>0.3</v>
      </c>
      <c r="G215">
        <v>24</v>
      </c>
    </row>
    <row r="216" spans="1:7">
      <c r="A216" s="3">
        <v>43016</v>
      </c>
      <c r="B216" t="s">
        <v>7</v>
      </c>
      <c r="C216">
        <v>60.2</v>
      </c>
      <c r="D216">
        <v>0.8</v>
      </c>
      <c r="E216">
        <v>47</v>
      </c>
      <c r="F216">
        <v>0.3</v>
      </c>
      <c r="G216">
        <v>24</v>
      </c>
    </row>
    <row r="217" spans="1:7">
      <c r="A217" s="3">
        <v>42824</v>
      </c>
      <c r="B217" t="s">
        <v>11</v>
      </c>
      <c r="C217">
        <v>55.2</v>
      </c>
      <c r="D217">
        <v>0.8</v>
      </c>
      <c r="E217">
        <v>47</v>
      </c>
      <c r="F217">
        <v>0.3</v>
      </c>
      <c r="G217">
        <v>24</v>
      </c>
    </row>
    <row r="218" spans="1:7">
      <c r="A218" s="3">
        <v>43033</v>
      </c>
      <c r="B218" t="s">
        <v>10</v>
      </c>
      <c r="C218">
        <v>61.2</v>
      </c>
      <c r="D218">
        <v>0.8</v>
      </c>
      <c r="E218">
        <v>44</v>
      </c>
      <c r="F218">
        <v>0.3</v>
      </c>
      <c r="G218">
        <v>24</v>
      </c>
    </row>
    <row r="219" spans="1:7">
      <c r="A219" s="3">
        <v>43020</v>
      </c>
      <c r="B219" t="s">
        <v>11</v>
      </c>
      <c r="C219">
        <v>58.2</v>
      </c>
      <c r="D219">
        <v>0.77</v>
      </c>
      <c r="E219">
        <v>39</v>
      </c>
      <c r="F219">
        <v>0.3</v>
      </c>
      <c r="G219">
        <v>24</v>
      </c>
    </row>
    <row r="220" spans="1:7">
      <c r="A220" s="3">
        <v>42810</v>
      </c>
      <c r="B220" t="s">
        <v>11</v>
      </c>
      <c r="C220">
        <v>60.2</v>
      </c>
      <c r="D220">
        <v>0.83</v>
      </c>
      <c r="E220">
        <v>39</v>
      </c>
      <c r="F220">
        <v>0.3</v>
      </c>
      <c r="G220">
        <v>24</v>
      </c>
    </row>
    <row r="221" spans="1:7">
      <c r="A221" s="3">
        <v>42823</v>
      </c>
      <c r="B221" t="s">
        <v>10</v>
      </c>
      <c r="C221">
        <v>57.2</v>
      </c>
      <c r="D221">
        <v>0.83</v>
      </c>
      <c r="E221">
        <v>39</v>
      </c>
      <c r="F221">
        <v>0.3</v>
      </c>
      <c r="G221">
        <v>24</v>
      </c>
    </row>
    <row r="222" spans="1:7">
      <c r="A222" s="3">
        <v>43039</v>
      </c>
      <c r="B222" t="s">
        <v>9</v>
      </c>
      <c r="C222">
        <v>54.2</v>
      </c>
      <c r="D222">
        <v>0.77</v>
      </c>
      <c r="E222">
        <v>38</v>
      </c>
      <c r="F222">
        <v>0.3</v>
      </c>
      <c r="G222">
        <v>24</v>
      </c>
    </row>
    <row r="223" spans="1:7">
      <c r="A223" s="3">
        <v>42815</v>
      </c>
      <c r="B223" t="s">
        <v>9</v>
      </c>
      <c r="C223">
        <v>57.2</v>
      </c>
      <c r="D223">
        <v>0.83</v>
      </c>
      <c r="E223">
        <v>36</v>
      </c>
      <c r="F223">
        <v>0.3</v>
      </c>
      <c r="G223">
        <v>24</v>
      </c>
    </row>
    <row r="224" spans="1:7">
      <c r="A224" s="3">
        <v>43038</v>
      </c>
      <c r="B224" t="s">
        <v>8</v>
      </c>
      <c r="C224">
        <v>58.2</v>
      </c>
      <c r="D224">
        <v>0.77</v>
      </c>
      <c r="E224">
        <v>35</v>
      </c>
      <c r="F224">
        <v>0.3</v>
      </c>
      <c r="G224">
        <v>24</v>
      </c>
    </row>
    <row r="225" spans="1:7">
      <c r="A225" s="3">
        <v>43011</v>
      </c>
      <c r="B225" t="s">
        <v>9</v>
      </c>
      <c r="C225">
        <v>59.2</v>
      </c>
      <c r="D225">
        <v>0.8</v>
      </c>
      <c r="E225">
        <v>34</v>
      </c>
      <c r="F225">
        <v>0.3</v>
      </c>
      <c r="G225">
        <v>24</v>
      </c>
    </row>
    <row r="226" spans="1:7">
      <c r="A226" s="3">
        <v>43012</v>
      </c>
      <c r="B226" t="s">
        <v>10</v>
      </c>
      <c r="C226">
        <v>61.2</v>
      </c>
      <c r="D226">
        <v>0.77</v>
      </c>
      <c r="E226">
        <v>33</v>
      </c>
      <c r="F226">
        <v>0.3</v>
      </c>
      <c r="G226">
        <v>24</v>
      </c>
    </row>
    <row r="227" spans="1:7">
      <c r="A227" s="3">
        <v>42814</v>
      </c>
      <c r="B227" t="s">
        <v>8</v>
      </c>
      <c r="C227">
        <v>58.2</v>
      </c>
      <c r="D227">
        <v>0.77</v>
      </c>
      <c r="E227">
        <v>33</v>
      </c>
      <c r="F227">
        <v>0.3</v>
      </c>
      <c r="G227">
        <v>24</v>
      </c>
    </row>
    <row r="228" spans="1:7">
      <c r="A228" s="3">
        <v>42801</v>
      </c>
      <c r="B228" t="s">
        <v>9</v>
      </c>
      <c r="C228">
        <v>60.2</v>
      </c>
      <c r="D228">
        <v>0.77</v>
      </c>
      <c r="E228">
        <v>32</v>
      </c>
      <c r="F228">
        <v>0.3</v>
      </c>
      <c r="G228">
        <v>24</v>
      </c>
    </row>
    <row r="229" spans="1:7">
      <c r="A229" s="3">
        <v>42796</v>
      </c>
      <c r="B229" t="s">
        <v>11</v>
      </c>
      <c r="C229">
        <v>57.2</v>
      </c>
      <c r="D229">
        <v>0.8</v>
      </c>
      <c r="E229">
        <v>31</v>
      </c>
      <c r="F229">
        <v>0.3</v>
      </c>
      <c r="G229">
        <v>24</v>
      </c>
    </row>
    <row r="230" spans="1:7">
      <c r="A230" s="3">
        <v>42804</v>
      </c>
      <c r="B230" t="s">
        <v>12</v>
      </c>
      <c r="C230">
        <v>59.2</v>
      </c>
      <c r="D230">
        <v>0.83</v>
      </c>
      <c r="E230">
        <v>31</v>
      </c>
      <c r="F230">
        <v>0.3</v>
      </c>
      <c r="G230">
        <v>24</v>
      </c>
    </row>
    <row r="231" spans="1:7">
      <c r="A231" s="3">
        <v>42805</v>
      </c>
      <c r="B231" t="s">
        <v>13</v>
      </c>
      <c r="C231">
        <v>58.2</v>
      </c>
      <c r="D231">
        <v>0.83</v>
      </c>
      <c r="E231">
        <v>30</v>
      </c>
      <c r="F231">
        <v>0.3</v>
      </c>
      <c r="G231">
        <v>24</v>
      </c>
    </row>
    <row r="232" spans="1:7">
      <c r="A232" s="3">
        <v>42809</v>
      </c>
      <c r="B232" t="s">
        <v>10</v>
      </c>
      <c r="C232">
        <v>56.2</v>
      </c>
      <c r="D232">
        <v>0.83</v>
      </c>
      <c r="E232">
        <v>30</v>
      </c>
      <c r="F232">
        <v>0.3</v>
      </c>
      <c r="G232">
        <v>24</v>
      </c>
    </row>
    <row r="233" spans="1:7">
      <c r="A233" s="3">
        <v>42800</v>
      </c>
      <c r="B233" t="s">
        <v>8</v>
      </c>
      <c r="C233">
        <v>61.2</v>
      </c>
      <c r="D233">
        <v>0.77</v>
      </c>
      <c r="E233">
        <v>28</v>
      </c>
      <c r="F233">
        <v>0.3</v>
      </c>
      <c r="G233">
        <v>24</v>
      </c>
    </row>
    <row r="234" spans="1:7">
      <c r="A234" s="3">
        <v>42797</v>
      </c>
      <c r="B234" t="s">
        <v>12</v>
      </c>
      <c r="C234">
        <v>60.2</v>
      </c>
      <c r="D234">
        <v>0.77</v>
      </c>
      <c r="E234">
        <v>28</v>
      </c>
      <c r="F234">
        <v>0.3</v>
      </c>
      <c r="G234">
        <v>24</v>
      </c>
    </row>
    <row r="235" spans="1:7">
      <c r="A235" s="3">
        <v>43024</v>
      </c>
      <c r="B235" t="s">
        <v>8</v>
      </c>
      <c r="C235">
        <v>58.2</v>
      </c>
      <c r="D235">
        <v>0.8</v>
      </c>
      <c r="E235">
        <v>28</v>
      </c>
      <c r="F235">
        <v>0.3</v>
      </c>
      <c r="G235">
        <v>24</v>
      </c>
    </row>
    <row r="236" spans="1:7">
      <c r="A236" s="3">
        <v>43029</v>
      </c>
      <c r="B236" t="s">
        <v>13</v>
      </c>
      <c r="C236">
        <v>56.2</v>
      </c>
      <c r="D236">
        <v>0.83</v>
      </c>
      <c r="E236">
        <v>28</v>
      </c>
      <c r="F236">
        <v>0.3</v>
      </c>
      <c r="G236">
        <v>24</v>
      </c>
    </row>
    <row r="237" spans="1:7">
      <c r="A237" s="3">
        <v>42822</v>
      </c>
      <c r="B237" t="s">
        <v>9</v>
      </c>
      <c r="C237">
        <v>55.9</v>
      </c>
      <c r="D237">
        <v>0.83</v>
      </c>
      <c r="E237">
        <v>48</v>
      </c>
      <c r="F237">
        <v>0.3</v>
      </c>
      <c r="G237">
        <v>23</v>
      </c>
    </row>
    <row r="238" spans="1:7">
      <c r="A238" s="3">
        <v>42807</v>
      </c>
      <c r="B238" t="s">
        <v>8</v>
      </c>
      <c r="C238">
        <v>55.9</v>
      </c>
      <c r="D238">
        <v>0.87</v>
      </c>
      <c r="E238">
        <v>48</v>
      </c>
      <c r="F238">
        <v>0.3</v>
      </c>
      <c r="G238">
        <v>23</v>
      </c>
    </row>
    <row r="239" spans="1:7">
      <c r="A239" s="3">
        <v>43054</v>
      </c>
      <c r="B239" t="s">
        <v>10</v>
      </c>
      <c r="C239">
        <v>55.9</v>
      </c>
      <c r="D239">
        <v>0.83</v>
      </c>
      <c r="E239">
        <v>47</v>
      </c>
      <c r="F239">
        <v>0.3</v>
      </c>
      <c r="G239">
        <v>23</v>
      </c>
    </row>
    <row r="240" spans="1:7">
      <c r="A240" s="3">
        <v>43062</v>
      </c>
      <c r="B240" t="s">
        <v>11</v>
      </c>
      <c r="C240">
        <v>51.9</v>
      </c>
      <c r="D240">
        <v>0.87</v>
      </c>
      <c r="E240">
        <v>47</v>
      </c>
      <c r="F240">
        <v>0.3</v>
      </c>
      <c r="G240">
        <v>23</v>
      </c>
    </row>
    <row r="241" spans="1:7">
      <c r="A241" s="3">
        <v>42795</v>
      </c>
      <c r="B241" t="s">
        <v>10</v>
      </c>
      <c r="C241">
        <v>57.9</v>
      </c>
      <c r="D241">
        <v>0.87</v>
      </c>
      <c r="E241">
        <v>46</v>
      </c>
      <c r="F241">
        <v>0.3</v>
      </c>
      <c r="G241">
        <v>23</v>
      </c>
    </row>
    <row r="242" spans="1:7">
      <c r="A242" s="3">
        <v>43044</v>
      </c>
      <c r="B242" t="s">
        <v>7</v>
      </c>
      <c r="C242">
        <v>55.9</v>
      </c>
      <c r="D242">
        <v>0.87</v>
      </c>
      <c r="E242">
        <v>45</v>
      </c>
      <c r="F242">
        <v>0.3</v>
      </c>
      <c r="G242">
        <v>23</v>
      </c>
    </row>
    <row r="243" spans="1:7">
      <c r="A243" s="3">
        <v>43040</v>
      </c>
      <c r="B243" t="s">
        <v>10</v>
      </c>
      <c r="C243">
        <v>51.9</v>
      </c>
      <c r="D243">
        <v>0.83</v>
      </c>
      <c r="E243">
        <v>43</v>
      </c>
      <c r="F243">
        <v>0.3</v>
      </c>
      <c r="G243">
        <v>23</v>
      </c>
    </row>
    <row r="244" spans="1:7">
      <c r="A244" s="3">
        <v>42818</v>
      </c>
      <c r="B244" t="s">
        <v>12</v>
      </c>
      <c r="C244">
        <v>56.9</v>
      </c>
      <c r="D244">
        <v>0.83</v>
      </c>
      <c r="E244">
        <v>41</v>
      </c>
      <c r="F244">
        <v>0.3</v>
      </c>
      <c r="G244">
        <v>23</v>
      </c>
    </row>
    <row r="245" spans="1:7">
      <c r="A245" s="3">
        <v>42813</v>
      </c>
      <c r="B245" t="s">
        <v>7</v>
      </c>
      <c r="C245">
        <v>56.9</v>
      </c>
      <c r="D245">
        <v>0.83</v>
      </c>
      <c r="E245">
        <v>38</v>
      </c>
      <c r="F245">
        <v>0.3</v>
      </c>
      <c r="G245">
        <v>23</v>
      </c>
    </row>
    <row r="246" spans="1:7">
      <c r="A246" s="3">
        <v>42808</v>
      </c>
      <c r="B246" t="s">
        <v>9</v>
      </c>
      <c r="C246">
        <v>58.9</v>
      </c>
      <c r="D246">
        <v>0.87</v>
      </c>
      <c r="E246">
        <v>35</v>
      </c>
      <c r="F246">
        <v>0.3</v>
      </c>
      <c r="G246">
        <v>23</v>
      </c>
    </row>
    <row r="247" spans="1:7">
      <c r="A247" s="3">
        <v>42817</v>
      </c>
      <c r="B247" t="s">
        <v>11</v>
      </c>
      <c r="C247">
        <v>55.9</v>
      </c>
      <c r="D247">
        <v>0.87</v>
      </c>
      <c r="E247">
        <v>35</v>
      </c>
      <c r="F247">
        <v>0.3</v>
      </c>
      <c r="G247">
        <v>23</v>
      </c>
    </row>
    <row r="248" spans="1:7">
      <c r="A248" s="3">
        <v>43058</v>
      </c>
      <c r="B248" t="s">
        <v>7</v>
      </c>
      <c r="C248">
        <v>55.9</v>
      </c>
      <c r="D248">
        <v>0.87</v>
      </c>
      <c r="E248">
        <v>34</v>
      </c>
      <c r="F248">
        <v>0.3</v>
      </c>
      <c r="G248">
        <v>23</v>
      </c>
    </row>
    <row r="249" spans="1:7">
      <c r="A249" s="3">
        <v>43048</v>
      </c>
      <c r="B249" t="s">
        <v>11</v>
      </c>
      <c r="C249">
        <v>53.9</v>
      </c>
      <c r="D249">
        <v>0.83</v>
      </c>
      <c r="E249">
        <v>33</v>
      </c>
      <c r="F249">
        <v>0.3</v>
      </c>
      <c r="G249">
        <v>23</v>
      </c>
    </row>
    <row r="250" spans="1:7">
      <c r="A250" s="3">
        <v>42812</v>
      </c>
      <c r="B250" t="s">
        <v>13</v>
      </c>
      <c r="C250">
        <v>53.9</v>
      </c>
      <c r="D250">
        <v>0.83</v>
      </c>
      <c r="E250">
        <v>32</v>
      </c>
      <c r="F250">
        <v>0.3</v>
      </c>
      <c r="G250">
        <v>23</v>
      </c>
    </row>
    <row r="251" spans="1:7">
      <c r="A251" s="3">
        <v>42799</v>
      </c>
      <c r="B251" t="s">
        <v>7</v>
      </c>
      <c r="C251">
        <v>55.9</v>
      </c>
      <c r="D251">
        <v>0.87</v>
      </c>
      <c r="E251">
        <v>32</v>
      </c>
      <c r="F251">
        <v>0.3</v>
      </c>
      <c r="G251">
        <v>23</v>
      </c>
    </row>
    <row r="252" spans="1:7">
      <c r="A252" s="3">
        <v>43066</v>
      </c>
      <c r="B252" t="s">
        <v>8</v>
      </c>
      <c r="C252">
        <v>53.9</v>
      </c>
      <c r="D252">
        <v>0.87</v>
      </c>
      <c r="E252">
        <v>30</v>
      </c>
      <c r="F252">
        <v>0.3</v>
      </c>
      <c r="G252">
        <v>23</v>
      </c>
    </row>
    <row r="253" spans="1:7">
      <c r="A253" s="3">
        <v>42803</v>
      </c>
      <c r="B253" t="s">
        <v>11</v>
      </c>
      <c r="C253">
        <v>52.9</v>
      </c>
      <c r="D253">
        <v>0.8</v>
      </c>
      <c r="E253">
        <v>29</v>
      </c>
      <c r="F253">
        <v>0.3</v>
      </c>
      <c r="G253">
        <v>23</v>
      </c>
    </row>
    <row r="254" spans="1:7">
      <c r="A254" s="3">
        <v>43053</v>
      </c>
      <c r="B254" t="s">
        <v>9</v>
      </c>
      <c r="C254">
        <v>55.9</v>
      </c>
      <c r="D254">
        <v>0.8</v>
      </c>
      <c r="E254">
        <v>28</v>
      </c>
      <c r="F254">
        <v>0.3</v>
      </c>
      <c r="G254">
        <v>23</v>
      </c>
    </row>
    <row r="255" spans="1:7">
      <c r="A255" s="3">
        <v>42770</v>
      </c>
      <c r="B255" t="s">
        <v>13</v>
      </c>
      <c r="C255">
        <v>56.6</v>
      </c>
      <c r="D255">
        <v>0.83</v>
      </c>
      <c r="E255">
        <v>46</v>
      </c>
      <c r="F255">
        <v>0.3</v>
      </c>
      <c r="G255">
        <v>22</v>
      </c>
    </row>
    <row r="256" spans="1:7">
      <c r="A256" s="3">
        <v>43063</v>
      </c>
      <c r="B256" t="s">
        <v>12</v>
      </c>
      <c r="C256">
        <v>53.6</v>
      </c>
      <c r="D256">
        <v>0.83</v>
      </c>
      <c r="E256">
        <v>46</v>
      </c>
      <c r="F256">
        <v>0.3</v>
      </c>
      <c r="G256">
        <v>22</v>
      </c>
    </row>
    <row r="257" spans="1:7">
      <c r="A257" s="3">
        <v>43041</v>
      </c>
      <c r="B257" t="s">
        <v>11</v>
      </c>
      <c r="C257">
        <v>53.6</v>
      </c>
      <c r="D257">
        <v>0.91</v>
      </c>
      <c r="E257">
        <v>46</v>
      </c>
      <c r="F257">
        <v>0.3</v>
      </c>
      <c r="G257">
        <v>22</v>
      </c>
    </row>
    <row r="258" spans="1:7">
      <c r="A258" s="3">
        <v>42794</v>
      </c>
      <c r="B258" t="s">
        <v>9</v>
      </c>
      <c r="C258">
        <v>49.6</v>
      </c>
      <c r="D258">
        <v>0.91</v>
      </c>
      <c r="E258">
        <v>45</v>
      </c>
      <c r="F258">
        <v>0.3</v>
      </c>
      <c r="G258">
        <v>22</v>
      </c>
    </row>
    <row r="259" spans="1:7">
      <c r="A259" s="3">
        <v>42778</v>
      </c>
      <c r="B259" t="s">
        <v>7</v>
      </c>
      <c r="C259">
        <v>55.6</v>
      </c>
      <c r="D259">
        <v>0.83</v>
      </c>
      <c r="E259">
        <v>41</v>
      </c>
      <c r="F259">
        <v>0.3</v>
      </c>
      <c r="G259">
        <v>22</v>
      </c>
    </row>
    <row r="260" spans="1:7">
      <c r="A260" s="3">
        <v>43059</v>
      </c>
      <c r="B260" t="s">
        <v>8</v>
      </c>
      <c r="C260">
        <v>55.6</v>
      </c>
      <c r="D260">
        <v>0.87</v>
      </c>
      <c r="E260">
        <v>41</v>
      </c>
      <c r="F260">
        <v>0.3</v>
      </c>
      <c r="G260">
        <v>22</v>
      </c>
    </row>
    <row r="261" spans="1:7">
      <c r="A261" s="3">
        <v>43067</v>
      </c>
      <c r="B261" t="s">
        <v>9</v>
      </c>
      <c r="C261">
        <v>54.6</v>
      </c>
      <c r="D261">
        <v>0.91</v>
      </c>
      <c r="E261">
        <v>37</v>
      </c>
      <c r="F261">
        <v>0.3</v>
      </c>
      <c r="G261">
        <v>22</v>
      </c>
    </row>
    <row r="262" spans="1:7">
      <c r="A262" s="3">
        <v>42774</v>
      </c>
      <c r="B262" t="s">
        <v>10</v>
      </c>
      <c r="C262">
        <v>52.6</v>
      </c>
      <c r="D262">
        <v>0.87</v>
      </c>
      <c r="E262">
        <v>31</v>
      </c>
      <c r="F262">
        <v>0.3</v>
      </c>
      <c r="G262">
        <v>22</v>
      </c>
    </row>
    <row r="263" spans="1:7">
      <c r="A263" s="3">
        <v>43049</v>
      </c>
      <c r="B263" t="s">
        <v>12</v>
      </c>
      <c r="C263">
        <v>54.6</v>
      </c>
      <c r="D263">
        <v>0.87</v>
      </c>
      <c r="E263">
        <v>28</v>
      </c>
      <c r="F263">
        <v>0.3</v>
      </c>
      <c r="G263">
        <v>22</v>
      </c>
    </row>
    <row r="264" spans="1:7">
      <c r="A264" s="3">
        <v>43045</v>
      </c>
      <c r="B264" t="s">
        <v>8</v>
      </c>
      <c r="C264">
        <v>51.6</v>
      </c>
      <c r="D264">
        <v>0.91</v>
      </c>
      <c r="E264">
        <v>28</v>
      </c>
      <c r="F264">
        <v>0.3</v>
      </c>
      <c r="G264">
        <v>22</v>
      </c>
    </row>
    <row r="265" spans="1:7">
      <c r="A265" s="3">
        <v>42773</v>
      </c>
      <c r="B265" t="s">
        <v>9</v>
      </c>
      <c r="C265">
        <v>52.3</v>
      </c>
      <c r="D265">
        <v>0.87</v>
      </c>
      <c r="E265">
        <v>39</v>
      </c>
      <c r="F265">
        <v>0.3</v>
      </c>
      <c r="G265">
        <v>21</v>
      </c>
    </row>
    <row r="266" spans="1:7">
      <c r="A266" s="3">
        <v>43042</v>
      </c>
      <c r="B266" t="s">
        <v>12</v>
      </c>
      <c r="C266">
        <v>51.3</v>
      </c>
      <c r="D266">
        <v>0.87</v>
      </c>
      <c r="E266">
        <v>38</v>
      </c>
      <c r="F266">
        <v>0.3</v>
      </c>
      <c r="G266">
        <v>21</v>
      </c>
    </row>
    <row r="267" spans="1:7">
      <c r="A267" s="3">
        <v>42790</v>
      </c>
      <c r="B267" t="s">
        <v>12</v>
      </c>
      <c r="C267">
        <v>47.3</v>
      </c>
      <c r="D267">
        <v>0.87</v>
      </c>
      <c r="E267">
        <v>36</v>
      </c>
      <c r="F267">
        <v>0.3</v>
      </c>
      <c r="G267">
        <v>21</v>
      </c>
    </row>
    <row r="268" spans="1:7">
      <c r="A268" s="3">
        <v>42777</v>
      </c>
      <c r="B268" t="s">
        <v>13</v>
      </c>
      <c r="C268">
        <v>51.3</v>
      </c>
      <c r="D268">
        <v>0.91</v>
      </c>
      <c r="E268">
        <v>35</v>
      </c>
      <c r="F268">
        <v>0.3</v>
      </c>
      <c r="G268">
        <v>21</v>
      </c>
    </row>
    <row r="269" spans="1:7">
      <c r="A269" s="3">
        <v>43046</v>
      </c>
      <c r="B269" t="s">
        <v>9</v>
      </c>
      <c r="C269">
        <v>52.3</v>
      </c>
      <c r="D269">
        <v>0.91</v>
      </c>
      <c r="E269">
        <v>34</v>
      </c>
      <c r="F269">
        <v>0.3</v>
      </c>
      <c r="G269">
        <v>21</v>
      </c>
    </row>
    <row r="270" spans="1:7">
      <c r="A270" s="3">
        <v>43050</v>
      </c>
      <c r="B270" t="s">
        <v>13</v>
      </c>
      <c r="C270">
        <v>47.3</v>
      </c>
      <c r="D270">
        <v>0.91</v>
      </c>
      <c r="E270">
        <v>33</v>
      </c>
      <c r="F270">
        <v>0.3</v>
      </c>
      <c r="G270">
        <v>21</v>
      </c>
    </row>
    <row r="271" spans="1:7">
      <c r="A271" s="3">
        <v>42782</v>
      </c>
      <c r="B271" t="s">
        <v>11</v>
      </c>
      <c r="C271">
        <v>47.3</v>
      </c>
      <c r="D271">
        <v>0.87</v>
      </c>
      <c r="E271">
        <v>31</v>
      </c>
      <c r="F271">
        <v>0.3</v>
      </c>
      <c r="G271">
        <v>21</v>
      </c>
    </row>
    <row r="272" spans="1:7">
      <c r="A272" s="3">
        <v>43055</v>
      </c>
      <c r="B272" t="s">
        <v>11</v>
      </c>
      <c r="C272">
        <v>47.3</v>
      </c>
      <c r="D272">
        <v>0.87</v>
      </c>
      <c r="E272">
        <v>28</v>
      </c>
      <c r="F272">
        <v>0.3</v>
      </c>
      <c r="G272">
        <v>21</v>
      </c>
    </row>
    <row r="273" spans="1:7">
      <c r="A273" s="3">
        <v>42769</v>
      </c>
      <c r="B273" t="s">
        <v>12</v>
      </c>
      <c r="C273">
        <v>50.3</v>
      </c>
      <c r="D273">
        <v>0.87</v>
      </c>
      <c r="E273">
        <v>25</v>
      </c>
      <c r="F273">
        <v>0.3</v>
      </c>
      <c r="G273">
        <v>21</v>
      </c>
    </row>
    <row r="274" spans="1:7">
      <c r="A274" s="3">
        <v>42786</v>
      </c>
      <c r="B274" t="s">
        <v>8</v>
      </c>
      <c r="C274">
        <v>50.3</v>
      </c>
      <c r="D274">
        <v>0.95</v>
      </c>
      <c r="E274">
        <v>25</v>
      </c>
      <c r="F274">
        <v>0.3</v>
      </c>
      <c r="G274">
        <v>21</v>
      </c>
    </row>
    <row r="275" spans="1:7">
      <c r="A275" s="3">
        <v>42776</v>
      </c>
      <c r="B275" t="s">
        <v>12</v>
      </c>
      <c r="C275">
        <v>50</v>
      </c>
      <c r="D275">
        <v>0.91</v>
      </c>
      <c r="E275">
        <v>40</v>
      </c>
      <c r="F275">
        <v>0.3</v>
      </c>
      <c r="G275">
        <v>20</v>
      </c>
    </row>
    <row r="276" spans="1:7">
      <c r="A276" s="3">
        <v>42793</v>
      </c>
      <c r="B276" t="s">
        <v>8</v>
      </c>
      <c r="C276">
        <v>45</v>
      </c>
      <c r="D276">
        <v>1</v>
      </c>
      <c r="E276">
        <v>34</v>
      </c>
      <c r="F276">
        <v>0.3</v>
      </c>
      <c r="G276">
        <v>20</v>
      </c>
    </row>
    <row r="277" spans="1:7">
      <c r="A277" s="3">
        <v>42781</v>
      </c>
      <c r="B277" t="s">
        <v>10</v>
      </c>
      <c r="C277">
        <v>52</v>
      </c>
      <c r="D277">
        <v>0.91</v>
      </c>
      <c r="E277">
        <v>33</v>
      </c>
      <c r="F277">
        <v>0.3</v>
      </c>
      <c r="G277">
        <v>20</v>
      </c>
    </row>
    <row r="278" spans="1:7">
      <c r="A278" s="3">
        <v>43064</v>
      </c>
      <c r="B278" t="s">
        <v>13</v>
      </c>
      <c r="C278">
        <v>49</v>
      </c>
      <c r="D278">
        <v>0.91</v>
      </c>
      <c r="E278">
        <v>32</v>
      </c>
      <c r="F278">
        <v>0.3</v>
      </c>
      <c r="G278">
        <v>20</v>
      </c>
    </row>
    <row r="279" spans="1:7">
      <c r="A279" s="3">
        <v>43056</v>
      </c>
      <c r="B279" t="s">
        <v>12</v>
      </c>
      <c r="C279">
        <v>46</v>
      </c>
      <c r="D279">
        <v>1</v>
      </c>
      <c r="E279">
        <v>31</v>
      </c>
      <c r="F279">
        <v>0.3</v>
      </c>
      <c r="G279">
        <v>20</v>
      </c>
    </row>
    <row r="280" spans="1:7">
      <c r="A280" s="3">
        <v>42785</v>
      </c>
      <c r="B280" t="s">
        <v>7</v>
      </c>
      <c r="C280">
        <v>50</v>
      </c>
      <c r="D280">
        <v>0.95</v>
      </c>
      <c r="E280">
        <v>28</v>
      </c>
      <c r="F280">
        <v>0.3</v>
      </c>
      <c r="G280">
        <v>20</v>
      </c>
    </row>
    <row r="281" spans="1:7">
      <c r="A281" s="3">
        <v>43060</v>
      </c>
      <c r="B281" t="s">
        <v>9</v>
      </c>
      <c r="C281">
        <v>47</v>
      </c>
      <c r="D281">
        <v>0.95</v>
      </c>
      <c r="E281">
        <v>28</v>
      </c>
      <c r="F281">
        <v>0.3</v>
      </c>
      <c r="G281">
        <v>20</v>
      </c>
    </row>
    <row r="282" spans="1:7">
      <c r="A282" s="3">
        <v>42772</v>
      </c>
      <c r="B282" t="s">
        <v>8</v>
      </c>
      <c r="C282">
        <v>45</v>
      </c>
      <c r="D282">
        <v>0.95</v>
      </c>
      <c r="E282">
        <v>28</v>
      </c>
      <c r="F282">
        <v>0.3</v>
      </c>
      <c r="G282">
        <v>20</v>
      </c>
    </row>
    <row r="283" spans="1:7">
      <c r="A283" s="3">
        <v>43068</v>
      </c>
      <c r="B283" t="s">
        <v>10</v>
      </c>
      <c r="C283">
        <v>50</v>
      </c>
      <c r="D283">
        <v>0.95</v>
      </c>
      <c r="E283">
        <v>27</v>
      </c>
      <c r="F283">
        <v>0.3</v>
      </c>
      <c r="G283">
        <v>20</v>
      </c>
    </row>
    <row r="284" spans="1:7">
      <c r="A284" s="3">
        <v>42789</v>
      </c>
      <c r="B284" t="s">
        <v>11</v>
      </c>
      <c r="C284">
        <v>45</v>
      </c>
      <c r="D284">
        <v>1</v>
      </c>
      <c r="E284">
        <v>23</v>
      </c>
      <c r="F284">
        <v>0.3</v>
      </c>
      <c r="G284">
        <v>20</v>
      </c>
    </row>
    <row r="285" spans="1:7">
      <c r="A285" s="3">
        <v>42768</v>
      </c>
      <c r="B285" t="s">
        <v>11</v>
      </c>
      <c r="C285">
        <v>52</v>
      </c>
      <c r="D285">
        <v>1</v>
      </c>
      <c r="E285">
        <v>22</v>
      </c>
      <c r="F285">
        <v>0.3</v>
      </c>
      <c r="G285">
        <v>20</v>
      </c>
    </row>
    <row r="286" spans="1:7">
      <c r="A286" s="3">
        <v>43061</v>
      </c>
      <c r="B286" t="s">
        <v>10</v>
      </c>
      <c r="C286">
        <v>48.7</v>
      </c>
      <c r="D286">
        <v>1</v>
      </c>
      <c r="E286">
        <v>40</v>
      </c>
      <c r="F286">
        <v>0.3</v>
      </c>
      <c r="G286">
        <v>19</v>
      </c>
    </row>
    <row r="287" spans="1:7">
      <c r="A287" s="3">
        <v>43043</v>
      </c>
      <c r="B287" t="s">
        <v>13</v>
      </c>
      <c r="C287">
        <v>48.7</v>
      </c>
      <c r="D287">
        <v>0.95</v>
      </c>
      <c r="E287">
        <v>39</v>
      </c>
      <c r="F287">
        <v>0.3</v>
      </c>
      <c r="G287">
        <v>19</v>
      </c>
    </row>
    <row r="288" spans="1:7">
      <c r="A288" s="3">
        <v>42775</v>
      </c>
      <c r="B288" t="s">
        <v>11</v>
      </c>
      <c r="C288">
        <v>42.7</v>
      </c>
      <c r="D288">
        <v>1</v>
      </c>
      <c r="E288">
        <v>39</v>
      </c>
      <c r="F288">
        <v>0.3</v>
      </c>
      <c r="G288">
        <v>19</v>
      </c>
    </row>
    <row r="289" spans="1:7">
      <c r="A289" s="3">
        <v>43051</v>
      </c>
      <c r="B289" t="s">
        <v>7</v>
      </c>
      <c r="C289">
        <v>49.7</v>
      </c>
      <c r="D289">
        <v>1.05</v>
      </c>
      <c r="E289">
        <v>38</v>
      </c>
      <c r="F289">
        <v>0.3</v>
      </c>
      <c r="G289">
        <v>19</v>
      </c>
    </row>
    <row r="290" spans="1:7">
      <c r="A290" s="3">
        <v>43047</v>
      </c>
      <c r="B290" t="s">
        <v>10</v>
      </c>
      <c r="C290">
        <v>44.7</v>
      </c>
      <c r="D290">
        <v>0.95</v>
      </c>
      <c r="E290">
        <v>37</v>
      </c>
      <c r="F290">
        <v>0.3</v>
      </c>
      <c r="G290">
        <v>19</v>
      </c>
    </row>
    <row r="291" spans="1:7">
      <c r="A291" s="3">
        <v>43057</v>
      </c>
      <c r="B291" t="s">
        <v>13</v>
      </c>
      <c r="C291">
        <v>48.7</v>
      </c>
      <c r="D291">
        <v>1.05</v>
      </c>
      <c r="E291">
        <v>37</v>
      </c>
      <c r="F291">
        <v>0.3</v>
      </c>
      <c r="G291">
        <v>19</v>
      </c>
    </row>
    <row r="292" spans="1:7">
      <c r="A292" s="3">
        <v>42788</v>
      </c>
      <c r="B292" t="s">
        <v>10</v>
      </c>
      <c r="C292">
        <v>47.7</v>
      </c>
      <c r="D292">
        <v>0.95</v>
      </c>
      <c r="E292">
        <v>36</v>
      </c>
      <c r="F292">
        <v>0.3</v>
      </c>
      <c r="G292">
        <v>19</v>
      </c>
    </row>
    <row r="293" spans="1:7">
      <c r="A293" s="3">
        <v>42780</v>
      </c>
      <c r="B293" t="s">
        <v>9</v>
      </c>
      <c r="C293">
        <v>47.7</v>
      </c>
      <c r="D293">
        <v>0.95</v>
      </c>
      <c r="E293">
        <v>35</v>
      </c>
      <c r="F293">
        <v>0.3</v>
      </c>
      <c r="G293">
        <v>19</v>
      </c>
    </row>
    <row r="294" spans="1:7">
      <c r="A294" s="3">
        <v>43070</v>
      </c>
      <c r="B294" t="s">
        <v>12</v>
      </c>
      <c r="C294">
        <v>48.7</v>
      </c>
      <c r="D294">
        <v>1</v>
      </c>
      <c r="E294">
        <v>34</v>
      </c>
      <c r="F294">
        <v>0.3</v>
      </c>
      <c r="G294">
        <v>19</v>
      </c>
    </row>
    <row r="295" spans="1:7">
      <c r="A295" s="3">
        <v>43096</v>
      </c>
      <c r="B295" t="s">
        <v>10</v>
      </c>
      <c r="C295">
        <v>42.7</v>
      </c>
      <c r="D295">
        <v>1</v>
      </c>
      <c r="E295">
        <v>33</v>
      </c>
      <c r="F295">
        <v>0.3</v>
      </c>
      <c r="G295">
        <v>19</v>
      </c>
    </row>
    <row r="296" spans="1:7">
      <c r="A296" s="3">
        <v>42792</v>
      </c>
      <c r="B296" t="s">
        <v>7</v>
      </c>
      <c r="C296">
        <v>48.7</v>
      </c>
      <c r="D296">
        <v>1.05</v>
      </c>
      <c r="E296">
        <v>32</v>
      </c>
      <c r="F296">
        <v>0.3</v>
      </c>
      <c r="G296">
        <v>19</v>
      </c>
    </row>
    <row r="297" spans="1:7">
      <c r="A297" s="3">
        <v>43065</v>
      </c>
      <c r="B297" t="s">
        <v>7</v>
      </c>
      <c r="C297">
        <v>49.7</v>
      </c>
      <c r="D297">
        <v>1.05</v>
      </c>
      <c r="E297">
        <v>30</v>
      </c>
      <c r="F297">
        <v>0.3</v>
      </c>
      <c r="G297">
        <v>19</v>
      </c>
    </row>
    <row r="298" spans="1:7">
      <c r="A298" s="3">
        <v>43075</v>
      </c>
      <c r="B298" t="s">
        <v>10</v>
      </c>
      <c r="C298">
        <v>44.7</v>
      </c>
      <c r="D298">
        <v>0.95</v>
      </c>
      <c r="E298">
        <v>28</v>
      </c>
      <c r="F298">
        <v>0.3</v>
      </c>
      <c r="G298">
        <v>19</v>
      </c>
    </row>
    <row r="299" spans="1:7">
      <c r="A299" s="3">
        <v>43069</v>
      </c>
      <c r="B299" t="s">
        <v>11</v>
      </c>
      <c r="C299">
        <v>44.7</v>
      </c>
      <c r="D299">
        <v>1.05</v>
      </c>
      <c r="E299">
        <v>28</v>
      </c>
      <c r="F299">
        <v>0.3</v>
      </c>
      <c r="G299">
        <v>19</v>
      </c>
    </row>
    <row r="300" spans="1:7">
      <c r="A300" s="3">
        <v>43052</v>
      </c>
      <c r="B300" t="s">
        <v>8</v>
      </c>
      <c r="C300">
        <v>44.7</v>
      </c>
      <c r="D300">
        <v>1.05</v>
      </c>
      <c r="E300">
        <v>26</v>
      </c>
      <c r="F300">
        <v>0.3</v>
      </c>
      <c r="G300">
        <v>19</v>
      </c>
    </row>
    <row r="301" spans="1:7">
      <c r="A301" s="3">
        <v>42784</v>
      </c>
      <c r="B301" t="s">
        <v>13</v>
      </c>
      <c r="C301">
        <v>43.7</v>
      </c>
      <c r="D301">
        <v>0.95</v>
      </c>
      <c r="E301">
        <v>25</v>
      </c>
      <c r="F301">
        <v>0.3</v>
      </c>
      <c r="G301">
        <v>19</v>
      </c>
    </row>
    <row r="302" spans="1:7">
      <c r="A302" s="3">
        <v>42766</v>
      </c>
      <c r="B302" t="s">
        <v>9</v>
      </c>
      <c r="C302">
        <v>40.4</v>
      </c>
      <c r="D302">
        <v>1.05</v>
      </c>
      <c r="E302">
        <v>37</v>
      </c>
      <c r="F302">
        <v>0.3</v>
      </c>
      <c r="G302">
        <v>18</v>
      </c>
    </row>
    <row r="303" spans="1:7">
      <c r="A303" s="3">
        <v>42767</v>
      </c>
      <c r="B303" t="s">
        <v>10</v>
      </c>
      <c r="C303">
        <v>42.4</v>
      </c>
      <c r="D303">
        <v>1</v>
      </c>
      <c r="E303">
        <v>35</v>
      </c>
      <c r="F303">
        <v>0.3</v>
      </c>
      <c r="G303">
        <v>18</v>
      </c>
    </row>
    <row r="304" spans="1:7">
      <c r="A304" s="3">
        <v>42779</v>
      </c>
      <c r="B304" t="s">
        <v>8</v>
      </c>
      <c r="C304">
        <v>46.4</v>
      </c>
      <c r="D304">
        <v>1.1100000000000001</v>
      </c>
      <c r="E304">
        <v>34</v>
      </c>
      <c r="F304">
        <v>0.3</v>
      </c>
      <c r="G304">
        <v>18</v>
      </c>
    </row>
    <row r="305" spans="1:7">
      <c r="A305" s="3">
        <v>42740</v>
      </c>
      <c r="B305" t="s">
        <v>11</v>
      </c>
      <c r="C305">
        <v>42.4</v>
      </c>
      <c r="D305">
        <v>1</v>
      </c>
      <c r="E305">
        <v>33</v>
      </c>
      <c r="F305">
        <v>0.3</v>
      </c>
      <c r="G305">
        <v>18</v>
      </c>
    </row>
    <row r="306" spans="1:7">
      <c r="A306" s="3">
        <v>43088</v>
      </c>
      <c r="B306" t="s">
        <v>9</v>
      </c>
      <c r="C306">
        <v>41.4</v>
      </c>
      <c r="D306">
        <v>1</v>
      </c>
      <c r="E306">
        <v>33</v>
      </c>
      <c r="F306">
        <v>0.3</v>
      </c>
      <c r="G306">
        <v>18</v>
      </c>
    </row>
    <row r="307" spans="1:7">
      <c r="A307" s="3">
        <v>42745</v>
      </c>
      <c r="B307" t="s">
        <v>9</v>
      </c>
      <c r="C307">
        <v>43.4</v>
      </c>
      <c r="D307">
        <v>1.05</v>
      </c>
      <c r="E307">
        <v>33</v>
      </c>
      <c r="F307">
        <v>0.3</v>
      </c>
      <c r="G307">
        <v>18</v>
      </c>
    </row>
    <row r="308" spans="1:7">
      <c r="A308" s="3">
        <v>42750</v>
      </c>
      <c r="B308" t="s">
        <v>7</v>
      </c>
      <c r="C308">
        <v>43.4</v>
      </c>
      <c r="D308">
        <v>1.1100000000000001</v>
      </c>
      <c r="E308">
        <v>33</v>
      </c>
      <c r="F308">
        <v>0.3</v>
      </c>
      <c r="G308">
        <v>18</v>
      </c>
    </row>
    <row r="309" spans="1:7">
      <c r="A309" s="3">
        <v>42771</v>
      </c>
      <c r="B309" t="s">
        <v>7</v>
      </c>
      <c r="C309">
        <v>45.4</v>
      </c>
      <c r="D309">
        <v>1.1100000000000001</v>
      </c>
      <c r="E309">
        <v>32</v>
      </c>
      <c r="F309">
        <v>0.3</v>
      </c>
      <c r="G309">
        <v>18</v>
      </c>
    </row>
    <row r="310" spans="1:7">
      <c r="A310" s="3">
        <v>42783</v>
      </c>
      <c r="B310" t="s">
        <v>12</v>
      </c>
      <c r="C310">
        <v>40.4</v>
      </c>
      <c r="D310">
        <v>1</v>
      </c>
      <c r="E310">
        <v>29</v>
      </c>
      <c r="F310">
        <v>0.3</v>
      </c>
      <c r="G310">
        <v>18</v>
      </c>
    </row>
    <row r="311" spans="1:7">
      <c r="A311" s="3">
        <v>42787</v>
      </c>
      <c r="B311" t="s">
        <v>9</v>
      </c>
      <c r="C311">
        <v>42.4</v>
      </c>
      <c r="D311">
        <v>1</v>
      </c>
      <c r="E311">
        <v>28</v>
      </c>
      <c r="F311">
        <v>0.3</v>
      </c>
      <c r="G311">
        <v>18</v>
      </c>
    </row>
    <row r="312" spans="1:7">
      <c r="A312" s="3">
        <v>42791</v>
      </c>
      <c r="B312" t="s">
        <v>13</v>
      </c>
      <c r="C312">
        <v>42.4</v>
      </c>
      <c r="D312">
        <v>1</v>
      </c>
      <c r="E312">
        <v>21</v>
      </c>
      <c r="F312">
        <v>0.3</v>
      </c>
      <c r="G312">
        <v>18</v>
      </c>
    </row>
    <row r="313" spans="1:7">
      <c r="A313" s="3">
        <v>43092</v>
      </c>
      <c r="B313" t="s">
        <v>13</v>
      </c>
      <c r="C313">
        <v>42.4</v>
      </c>
      <c r="D313">
        <v>1.1100000000000001</v>
      </c>
      <c r="E313">
        <v>20</v>
      </c>
      <c r="F313">
        <v>0.3</v>
      </c>
      <c r="G313">
        <v>18</v>
      </c>
    </row>
    <row r="314" spans="1:7">
      <c r="A314" s="3">
        <v>43071</v>
      </c>
      <c r="B314" t="s">
        <v>13</v>
      </c>
      <c r="C314">
        <v>44.1</v>
      </c>
      <c r="D314">
        <v>1.1100000000000001</v>
      </c>
      <c r="E314">
        <v>35</v>
      </c>
      <c r="F314">
        <v>0.3</v>
      </c>
      <c r="G314">
        <v>17</v>
      </c>
    </row>
    <row r="315" spans="1:7">
      <c r="A315" s="3">
        <v>43080</v>
      </c>
      <c r="B315" t="s">
        <v>8</v>
      </c>
      <c r="C315">
        <v>45.1</v>
      </c>
      <c r="D315">
        <v>1.1100000000000001</v>
      </c>
      <c r="E315">
        <v>33</v>
      </c>
      <c r="F315">
        <v>0.3</v>
      </c>
      <c r="G315">
        <v>17</v>
      </c>
    </row>
    <row r="316" spans="1:7">
      <c r="A316" s="3">
        <v>43084</v>
      </c>
      <c r="B316" t="s">
        <v>12</v>
      </c>
      <c r="C316">
        <v>42.1</v>
      </c>
      <c r="D316">
        <v>1.05</v>
      </c>
      <c r="E316">
        <v>30</v>
      </c>
      <c r="F316">
        <v>0.3</v>
      </c>
      <c r="G316">
        <v>17</v>
      </c>
    </row>
    <row r="317" spans="1:7">
      <c r="A317" s="3">
        <v>42754</v>
      </c>
      <c r="B317" t="s">
        <v>11</v>
      </c>
      <c r="C317">
        <v>43.1</v>
      </c>
      <c r="D317">
        <v>1.18</v>
      </c>
      <c r="E317">
        <v>30</v>
      </c>
      <c r="F317">
        <v>0.3</v>
      </c>
      <c r="G317">
        <v>17</v>
      </c>
    </row>
    <row r="318" spans="1:7">
      <c r="A318" s="3">
        <v>42739</v>
      </c>
      <c r="B318" t="s">
        <v>10</v>
      </c>
      <c r="C318">
        <v>44.1</v>
      </c>
      <c r="D318">
        <v>1.05</v>
      </c>
      <c r="E318">
        <v>28</v>
      </c>
      <c r="F318">
        <v>0.3</v>
      </c>
      <c r="G318">
        <v>17</v>
      </c>
    </row>
    <row r="319" spans="1:7">
      <c r="A319" s="3">
        <v>43076</v>
      </c>
      <c r="B319" t="s">
        <v>11</v>
      </c>
      <c r="C319">
        <v>42.1</v>
      </c>
      <c r="D319">
        <v>1.05</v>
      </c>
      <c r="E319">
        <v>26</v>
      </c>
      <c r="F319">
        <v>0.3</v>
      </c>
      <c r="G319">
        <v>17</v>
      </c>
    </row>
    <row r="320" spans="1:7">
      <c r="A320" s="3">
        <v>42749</v>
      </c>
      <c r="B320" t="s">
        <v>13</v>
      </c>
      <c r="C320">
        <v>44.1</v>
      </c>
      <c r="D320">
        <v>1.05</v>
      </c>
      <c r="E320">
        <v>23</v>
      </c>
      <c r="F320">
        <v>0.3</v>
      </c>
      <c r="G320">
        <v>17</v>
      </c>
    </row>
    <row r="321" spans="1:7">
      <c r="A321" s="3">
        <v>42762</v>
      </c>
      <c r="B321" t="s">
        <v>12</v>
      </c>
      <c r="C321">
        <v>42.1</v>
      </c>
      <c r="D321">
        <v>1.05</v>
      </c>
      <c r="E321">
        <v>22</v>
      </c>
      <c r="F321">
        <v>0.3</v>
      </c>
      <c r="G321">
        <v>17</v>
      </c>
    </row>
    <row r="322" spans="1:7">
      <c r="A322" s="3">
        <v>42758</v>
      </c>
      <c r="B322" t="s">
        <v>8</v>
      </c>
      <c r="C322">
        <v>38.1</v>
      </c>
      <c r="D322">
        <v>1.05</v>
      </c>
      <c r="E322">
        <v>21</v>
      </c>
      <c r="F322">
        <v>0.3</v>
      </c>
      <c r="G322">
        <v>17</v>
      </c>
    </row>
    <row r="323" spans="1:7">
      <c r="A323" s="3">
        <v>42765</v>
      </c>
      <c r="B323" t="s">
        <v>8</v>
      </c>
      <c r="C323">
        <v>41.1</v>
      </c>
      <c r="D323">
        <v>1.05</v>
      </c>
      <c r="E323">
        <v>20</v>
      </c>
      <c r="F323">
        <v>0.3</v>
      </c>
      <c r="G323">
        <v>17</v>
      </c>
    </row>
    <row r="324" spans="1:7">
      <c r="A324" s="3">
        <v>42744</v>
      </c>
      <c r="B324" t="s">
        <v>8</v>
      </c>
      <c r="C324">
        <v>38.1</v>
      </c>
      <c r="D324">
        <v>1.18</v>
      </c>
      <c r="E324">
        <v>20</v>
      </c>
      <c r="F324">
        <v>0.3</v>
      </c>
      <c r="G324">
        <v>17</v>
      </c>
    </row>
    <row r="325" spans="1:7">
      <c r="A325" s="3">
        <v>42753</v>
      </c>
      <c r="B325" t="s">
        <v>10</v>
      </c>
      <c r="C325">
        <v>42.8</v>
      </c>
      <c r="D325">
        <v>1.18</v>
      </c>
      <c r="E325">
        <v>33</v>
      </c>
      <c r="F325">
        <v>0.3</v>
      </c>
      <c r="G325">
        <v>16</v>
      </c>
    </row>
    <row r="326" spans="1:7">
      <c r="A326" s="3">
        <v>43097</v>
      </c>
      <c r="B326" t="s">
        <v>11</v>
      </c>
      <c r="C326">
        <v>37.799999999999997</v>
      </c>
      <c r="D326">
        <v>1.25</v>
      </c>
      <c r="E326">
        <v>32</v>
      </c>
      <c r="F326">
        <v>0.3</v>
      </c>
      <c r="G326">
        <v>16</v>
      </c>
    </row>
    <row r="327" spans="1:7">
      <c r="A327" s="3">
        <v>43093</v>
      </c>
      <c r="B327" t="s">
        <v>7</v>
      </c>
      <c r="C327">
        <v>35.799999999999997</v>
      </c>
      <c r="D327">
        <v>1.25</v>
      </c>
      <c r="E327">
        <v>26</v>
      </c>
      <c r="F327">
        <v>0.3</v>
      </c>
      <c r="G327">
        <v>16</v>
      </c>
    </row>
    <row r="328" spans="1:7">
      <c r="A328" s="3">
        <v>43089</v>
      </c>
      <c r="B328" t="s">
        <v>10</v>
      </c>
      <c r="C328">
        <v>36.799999999999997</v>
      </c>
      <c r="D328">
        <v>1.25</v>
      </c>
      <c r="E328">
        <v>20</v>
      </c>
      <c r="F328">
        <v>0.3</v>
      </c>
      <c r="G328">
        <v>16</v>
      </c>
    </row>
    <row r="329" spans="1:7">
      <c r="A329" s="3">
        <v>42757</v>
      </c>
      <c r="B329" t="s">
        <v>7</v>
      </c>
      <c r="C329">
        <v>40.799999999999997</v>
      </c>
      <c r="D329">
        <v>1.1100000000000001</v>
      </c>
      <c r="E329">
        <v>19</v>
      </c>
      <c r="F329">
        <v>0.3</v>
      </c>
      <c r="G329">
        <v>16</v>
      </c>
    </row>
    <row r="330" spans="1:7">
      <c r="A330" s="3">
        <v>42761</v>
      </c>
      <c r="B330" t="s">
        <v>11</v>
      </c>
      <c r="C330">
        <v>35.799999999999997</v>
      </c>
      <c r="D330">
        <v>1.25</v>
      </c>
      <c r="E330">
        <v>18</v>
      </c>
      <c r="F330">
        <v>0.3</v>
      </c>
      <c r="G330">
        <v>16</v>
      </c>
    </row>
    <row r="331" spans="1:7">
      <c r="A331" s="3">
        <v>43077</v>
      </c>
      <c r="B331" t="s">
        <v>12</v>
      </c>
      <c r="C331">
        <v>40.5</v>
      </c>
      <c r="D331">
        <v>1.25</v>
      </c>
      <c r="E331">
        <v>30</v>
      </c>
      <c r="F331">
        <v>0.3</v>
      </c>
      <c r="G331">
        <v>15</v>
      </c>
    </row>
    <row r="332" spans="1:7">
      <c r="A332" s="3">
        <v>43085</v>
      </c>
      <c r="B332" t="s">
        <v>13</v>
      </c>
      <c r="C332">
        <v>35.5</v>
      </c>
      <c r="D332">
        <v>1.25</v>
      </c>
      <c r="E332">
        <v>30</v>
      </c>
      <c r="F332">
        <v>0.3</v>
      </c>
      <c r="G332">
        <v>15</v>
      </c>
    </row>
    <row r="333" spans="1:7">
      <c r="A333" s="3">
        <v>42743</v>
      </c>
      <c r="B333" t="s">
        <v>7</v>
      </c>
      <c r="C333">
        <v>37.5</v>
      </c>
      <c r="D333">
        <v>1.18</v>
      </c>
      <c r="E333">
        <v>28</v>
      </c>
      <c r="F333">
        <v>0.3</v>
      </c>
      <c r="G333">
        <v>15</v>
      </c>
    </row>
    <row r="334" spans="1:7">
      <c r="A334" s="3">
        <v>42738</v>
      </c>
      <c r="B334" t="s">
        <v>9</v>
      </c>
      <c r="C334">
        <v>34.5</v>
      </c>
      <c r="D334">
        <v>1.33</v>
      </c>
      <c r="E334">
        <v>27</v>
      </c>
      <c r="F334">
        <v>0.3</v>
      </c>
      <c r="G334">
        <v>15</v>
      </c>
    </row>
    <row r="335" spans="1:7">
      <c r="A335" s="3">
        <v>43090</v>
      </c>
      <c r="B335" t="s">
        <v>11</v>
      </c>
      <c r="C335">
        <v>40.5</v>
      </c>
      <c r="D335">
        <v>1.33</v>
      </c>
      <c r="E335">
        <v>23</v>
      </c>
      <c r="F335">
        <v>0.3</v>
      </c>
      <c r="G335">
        <v>15</v>
      </c>
    </row>
    <row r="336" spans="1:7">
      <c r="A336" s="3">
        <v>43081</v>
      </c>
      <c r="B336" t="s">
        <v>9</v>
      </c>
      <c r="C336">
        <v>33.5</v>
      </c>
      <c r="D336">
        <v>1.33</v>
      </c>
      <c r="E336">
        <v>22</v>
      </c>
      <c r="F336">
        <v>0.3</v>
      </c>
      <c r="G336">
        <v>15</v>
      </c>
    </row>
    <row r="337" spans="1:7">
      <c r="A337" s="3">
        <v>43072</v>
      </c>
      <c r="B337" t="s">
        <v>7</v>
      </c>
      <c r="C337">
        <v>33.5</v>
      </c>
      <c r="D337">
        <v>1.18</v>
      </c>
      <c r="E337">
        <v>19</v>
      </c>
      <c r="F337">
        <v>0.3</v>
      </c>
      <c r="G337">
        <v>15</v>
      </c>
    </row>
    <row r="338" spans="1:7">
      <c r="A338" s="3">
        <v>43094</v>
      </c>
      <c r="B338" t="s">
        <v>8</v>
      </c>
      <c r="C338">
        <v>35.5</v>
      </c>
      <c r="D338">
        <v>1.25</v>
      </c>
      <c r="E338">
        <v>19</v>
      </c>
      <c r="F338">
        <v>0.3</v>
      </c>
      <c r="G338">
        <v>15</v>
      </c>
    </row>
    <row r="339" spans="1:7">
      <c r="A339" s="3">
        <v>42748</v>
      </c>
      <c r="B339" t="s">
        <v>12</v>
      </c>
      <c r="C339">
        <v>37.5</v>
      </c>
      <c r="D339">
        <v>1.33</v>
      </c>
      <c r="E339">
        <v>19</v>
      </c>
      <c r="F339">
        <v>0.3</v>
      </c>
      <c r="G339">
        <v>15</v>
      </c>
    </row>
    <row r="340" spans="1:7">
      <c r="A340" s="3">
        <v>43098</v>
      </c>
      <c r="B340" t="s">
        <v>12</v>
      </c>
      <c r="C340">
        <v>39.5</v>
      </c>
      <c r="D340">
        <v>1.25</v>
      </c>
      <c r="E340">
        <v>17</v>
      </c>
      <c r="F340">
        <v>0.3</v>
      </c>
      <c r="G340">
        <v>15</v>
      </c>
    </row>
    <row r="341" spans="1:7">
      <c r="A341" s="3">
        <v>42764</v>
      </c>
      <c r="B341" t="s">
        <v>7</v>
      </c>
      <c r="C341">
        <v>35.200000000000003</v>
      </c>
      <c r="D341">
        <v>1.33</v>
      </c>
      <c r="E341">
        <v>27</v>
      </c>
      <c r="F341">
        <v>0.3</v>
      </c>
      <c r="G341">
        <v>14</v>
      </c>
    </row>
    <row r="342" spans="1:7">
      <c r="A342" s="3">
        <v>42752</v>
      </c>
      <c r="B342" t="s">
        <v>9</v>
      </c>
      <c r="C342">
        <v>32.200000000000003</v>
      </c>
      <c r="D342">
        <v>1.43</v>
      </c>
      <c r="E342">
        <v>26</v>
      </c>
      <c r="F342">
        <v>0.3</v>
      </c>
      <c r="G342">
        <v>14</v>
      </c>
    </row>
    <row r="343" spans="1:7">
      <c r="A343" s="3">
        <v>43082</v>
      </c>
      <c r="B343" t="s">
        <v>10</v>
      </c>
      <c r="C343">
        <v>32.200000000000003</v>
      </c>
      <c r="D343">
        <v>1.43</v>
      </c>
      <c r="E343">
        <v>26</v>
      </c>
      <c r="F343">
        <v>0.3</v>
      </c>
      <c r="G343">
        <v>14</v>
      </c>
    </row>
    <row r="344" spans="1:7">
      <c r="A344" s="3">
        <v>42760</v>
      </c>
      <c r="B344" t="s">
        <v>10</v>
      </c>
      <c r="C344">
        <v>32.200000000000003</v>
      </c>
      <c r="D344">
        <v>1.25</v>
      </c>
      <c r="E344">
        <v>24</v>
      </c>
      <c r="F344">
        <v>0.3</v>
      </c>
      <c r="G344">
        <v>14</v>
      </c>
    </row>
    <row r="345" spans="1:7">
      <c r="A345" s="3">
        <v>43078</v>
      </c>
      <c r="B345" t="s">
        <v>13</v>
      </c>
      <c r="C345">
        <v>31.2</v>
      </c>
      <c r="D345">
        <v>1.43</v>
      </c>
      <c r="E345">
        <v>19</v>
      </c>
      <c r="F345">
        <v>0.3</v>
      </c>
      <c r="G345">
        <v>14</v>
      </c>
    </row>
    <row r="346" spans="1:7">
      <c r="A346" s="3">
        <v>42756</v>
      </c>
      <c r="B346" t="s">
        <v>13</v>
      </c>
      <c r="C346">
        <v>36.200000000000003</v>
      </c>
      <c r="D346">
        <v>1.25</v>
      </c>
      <c r="E346">
        <v>16</v>
      </c>
      <c r="F346">
        <v>0.3</v>
      </c>
      <c r="G346">
        <v>14</v>
      </c>
    </row>
    <row r="347" spans="1:7">
      <c r="A347" s="3">
        <v>42747</v>
      </c>
      <c r="B347" t="s">
        <v>11</v>
      </c>
      <c r="C347">
        <v>38.200000000000003</v>
      </c>
      <c r="D347">
        <v>1.33</v>
      </c>
      <c r="E347">
        <v>16</v>
      </c>
      <c r="F347">
        <v>0.3</v>
      </c>
      <c r="G347">
        <v>14</v>
      </c>
    </row>
    <row r="348" spans="1:7">
      <c r="A348" s="3">
        <v>43086</v>
      </c>
      <c r="B348" t="s">
        <v>7</v>
      </c>
      <c r="C348">
        <v>32.200000000000003</v>
      </c>
      <c r="D348">
        <v>1.33</v>
      </c>
      <c r="E348">
        <v>16</v>
      </c>
      <c r="F348">
        <v>0.3</v>
      </c>
      <c r="G348">
        <v>14</v>
      </c>
    </row>
    <row r="349" spans="1:7">
      <c r="A349" s="3">
        <v>43087</v>
      </c>
      <c r="B349" t="s">
        <v>8</v>
      </c>
      <c r="C349">
        <v>30.9</v>
      </c>
      <c r="D349">
        <v>1.43</v>
      </c>
      <c r="E349">
        <v>27</v>
      </c>
      <c r="F349">
        <v>0.3</v>
      </c>
      <c r="G349">
        <v>13</v>
      </c>
    </row>
    <row r="350" spans="1:7">
      <c r="A350" s="3">
        <v>43083</v>
      </c>
      <c r="B350" t="s">
        <v>11</v>
      </c>
      <c r="C350">
        <v>31.9</v>
      </c>
      <c r="D350">
        <v>1.54</v>
      </c>
      <c r="E350">
        <v>24</v>
      </c>
      <c r="F350">
        <v>0.3</v>
      </c>
      <c r="G350">
        <v>13</v>
      </c>
    </row>
    <row r="351" spans="1:7">
      <c r="A351" s="3">
        <v>43095</v>
      </c>
      <c r="B351" t="s">
        <v>9</v>
      </c>
      <c r="C351">
        <v>28.9</v>
      </c>
      <c r="D351">
        <v>1.43</v>
      </c>
      <c r="E351">
        <v>23</v>
      </c>
      <c r="F351">
        <v>0.3</v>
      </c>
      <c r="G351">
        <v>13</v>
      </c>
    </row>
    <row r="352" spans="1:7">
      <c r="A352" s="3">
        <v>43099</v>
      </c>
      <c r="B352" t="s">
        <v>13</v>
      </c>
      <c r="C352">
        <v>30.9</v>
      </c>
      <c r="D352">
        <v>1.43</v>
      </c>
      <c r="E352">
        <v>22</v>
      </c>
      <c r="F352">
        <v>0.3</v>
      </c>
      <c r="G352">
        <v>13</v>
      </c>
    </row>
    <row r="353" spans="1:7">
      <c r="A353" s="3">
        <v>42742</v>
      </c>
      <c r="B353" t="s">
        <v>13</v>
      </c>
      <c r="C353">
        <v>32.9</v>
      </c>
      <c r="D353">
        <v>1.54</v>
      </c>
      <c r="E353">
        <v>19</v>
      </c>
      <c r="F353">
        <v>0.3</v>
      </c>
      <c r="G353">
        <v>13</v>
      </c>
    </row>
    <row r="354" spans="1:7">
      <c r="A354" s="3">
        <v>43091</v>
      </c>
      <c r="B354" t="s">
        <v>12</v>
      </c>
      <c r="C354">
        <v>30.9</v>
      </c>
      <c r="D354">
        <v>1.54</v>
      </c>
      <c r="E354">
        <v>17</v>
      </c>
      <c r="F354">
        <v>0.3</v>
      </c>
      <c r="G354">
        <v>13</v>
      </c>
    </row>
    <row r="355" spans="1:7">
      <c r="A355" s="3">
        <v>43073</v>
      </c>
      <c r="B355" t="s">
        <v>8</v>
      </c>
      <c r="C355">
        <v>34.9</v>
      </c>
      <c r="D355">
        <v>1.54</v>
      </c>
      <c r="E355">
        <v>16</v>
      </c>
      <c r="F355">
        <v>0.3</v>
      </c>
      <c r="G355">
        <v>13</v>
      </c>
    </row>
    <row r="356" spans="1:7">
      <c r="A356" s="3">
        <v>42763</v>
      </c>
      <c r="B356" t="s">
        <v>13</v>
      </c>
      <c r="C356">
        <v>34.9</v>
      </c>
      <c r="D356">
        <v>1.33</v>
      </c>
      <c r="E356">
        <v>15</v>
      </c>
      <c r="F356">
        <v>0.3</v>
      </c>
      <c r="G356">
        <v>13</v>
      </c>
    </row>
    <row r="357" spans="1:7">
      <c r="A357" s="3">
        <v>42737</v>
      </c>
      <c r="B357" t="s">
        <v>8</v>
      </c>
      <c r="C357">
        <v>28.9</v>
      </c>
      <c r="D357">
        <v>1.33</v>
      </c>
      <c r="E357">
        <v>15</v>
      </c>
      <c r="F357">
        <v>0.3</v>
      </c>
      <c r="G357">
        <v>13</v>
      </c>
    </row>
    <row r="358" spans="1:7">
      <c r="A358" s="3">
        <v>42751</v>
      </c>
      <c r="B358" t="s">
        <v>8</v>
      </c>
      <c r="C358">
        <v>30.6</v>
      </c>
      <c r="D358">
        <v>1.67</v>
      </c>
      <c r="E358">
        <v>24</v>
      </c>
      <c r="F358">
        <v>0.3</v>
      </c>
      <c r="G358">
        <v>12</v>
      </c>
    </row>
    <row r="359" spans="1:7">
      <c r="A359" s="3">
        <v>42746</v>
      </c>
      <c r="B359" t="s">
        <v>10</v>
      </c>
      <c r="C359">
        <v>32.6</v>
      </c>
      <c r="D359">
        <v>1.54</v>
      </c>
      <c r="E359">
        <v>23</v>
      </c>
      <c r="F359">
        <v>0.3</v>
      </c>
      <c r="G359">
        <v>12</v>
      </c>
    </row>
    <row r="360" spans="1:7">
      <c r="A360" s="3">
        <v>42755</v>
      </c>
      <c r="B360" t="s">
        <v>12</v>
      </c>
      <c r="C360">
        <v>31.6</v>
      </c>
      <c r="D360">
        <v>1.43</v>
      </c>
      <c r="E360">
        <v>20</v>
      </c>
      <c r="F360">
        <v>0.3</v>
      </c>
      <c r="G360">
        <v>12</v>
      </c>
    </row>
    <row r="361" spans="1:7">
      <c r="A361" s="3">
        <v>42759</v>
      </c>
      <c r="B361" t="s">
        <v>9</v>
      </c>
      <c r="C361">
        <v>28.6</v>
      </c>
      <c r="D361">
        <v>1.54</v>
      </c>
      <c r="E361">
        <v>20</v>
      </c>
      <c r="F361">
        <v>0.3</v>
      </c>
      <c r="G361">
        <v>12</v>
      </c>
    </row>
    <row r="362" spans="1:7">
      <c r="A362" s="3">
        <v>42741</v>
      </c>
      <c r="B362" t="s">
        <v>12</v>
      </c>
      <c r="C362">
        <v>25.3</v>
      </c>
      <c r="D362">
        <v>1.54</v>
      </c>
      <c r="E362">
        <v>23</v>
      </c>
      <c r="F362">
        <v>0.3</v>
      </c>
      <c r="G362">
        <v>11</v>
      </c>
    </row>
    <row r="363" spans="1:7">
      <c r="A363" s="3">
        <v>43079</v>
      </c>
      <c r="B363" t="s">
        <v>7</v>
      </c>
      <c r="C363">
        <v>31.3</v>
      </c>
      <c r="D363">
        <v>1.82</v>
      </c>
      <c r="E363">
        <v>15</v>
      </c>
      <c r="F363">
        <v>0.3</v>
      </c>
      <c r="G363">
        <v>11</v>
      </c>
    </row>
    <row r="364" spans="1:7">
      <c r="A364" s="3">
        <v>42736</v>
      </c>
      <c r="B364" t="s">
        <v>7</v>
      </c>
      <c r="C364">
        <v>27</v>
      </c>
      <c r="D364">
        <v>2</v>
      </c>
      <c r="E364">
        <v>15</v>
      </c>
      <c r="F364">
        <v>0.3</v>
      </c>
      <c r="G364">
        <v>10</v>
      </c>
    </row>
    <row r="365" spans="1:7">
      <c r="A365" s="3">
        <v>43074</v>
      </c>
      <c r="B365" t="s">
        <v>9</v>
      </c>
      <c r="C365">
        <v>22</v>
      </c>
      <c r="D365">
        <v>1.82</v>
      </c>
      <c r="E365">
        <v>11</v>
      </c>
      <c r="F365">
        <v>0.3</v>
      </c>
      <c r="G365">
        <v>10</v>
      </c>
    </row>
    <row r="366" spans="1:7">
      <c r="A366" s="3">
        <v>43100</v>
      </c>
      <c r="B366" t="s">
        <v>7</v>
      </c>
      <c r="C366">
        <v>15.1</v>
      </c>
      <c r="D366">
        <v>2.5</v>
      </c>
      <c r="E366">
        <v>9</v>
      </c>
      <c r="F366">
        <v>0.3</v>
      </c>
      <c r="G366">
        <v>7</v>
      </c>
    </row>
  </sheetData>
  <phoneticPr fontId="19"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66"/>
  <sheetViews>
    <sheetView workbookViewId="0">
      <selection activeCell="I10" sqref="I10"/>
    </sheetView>
  </sheetViews>
  <sheetFormatPr defaultColWidth="8.85546875" defaultRowHeight="15"/>
  <cols>
    <col min="1" max="1" width="16.85546875" style="2" customWidth="1"/>
    <col min="3" max="3" width="14.7109375" customWidth="1"/>
    <col min="4" max="4" width="9.85546875" customWidth="1"/>
    <col min="9" max="9" width="13.7109375" customWidth="1"/>
  </cols>
  <sheetData>
    <row r="1" spans="1:10">
      <c r="A1" s="2" t="s">
        <v>0</v>
      </c>
      <c r="B1" t="s">
        <v>1</v>
      </c>
      <c r="C1" t="s">
        <v>2</v>
      </c>
      <c r="D1" t="s">
        <v>3</v>
      </c>
      <c r="E1" t="s">
        <v>4</v>
      </c>
      <c r="F1" t="s">
        <v>5</v>
      </c>
      <c r="G1" t="s">
        <v>6</v>
      </c>
      <c r="I1" t="s">
        <v>14</v>
      </c>
      <c r="J1" t="s">
        <v>15</v>
      </c>
    </row>
    <row r="2" spans="1:10">
      <c r="A2" s="3">
        <v>42736</v>
      </c>
      <c r="B2" t="s">
        <v>7</v>
      </c>
      <c r="C2">
        <v>27</v>
      </c>
      <c r="D2">
        <v>2</v>
      </c>
      <c r="E2">
        <v>15</v>
      </c>
      <c r="F2">
        <v>0.3</v>
      </c>
      <c r="G2">
        <v>10</v>
      </c>
      <c r="I2" t="s">
        <v>0</v>
      </c>
      <c r="J2" t="s">
        <v>16</v>
      </c>
    </row>
    <row r="3" spans="1:10">
      <c r="A3" s="3">
        <v>42737</v>
      </c>
      <c r="B3" t="s">
        <v>8</v>
      </c>
      <c r="C3">
        <v>28.9</v>
      </c>
      <c r="D3">
        <v>1.33</v>
      </c>
      <c r="E3">
        <v>15</v>
      </c>
      <c r="F3">
        <v>0.3</v>
      </c>
      <c r="G3">
        <v>13</v>
      </c>
      <c r="I3" t="s">
        <v>1</v>
      </c>
      <c r="J3" t="s">
        <v>16</v>
      </c>
    </row>
    <row r="4" spans="1:10">
      <c r="A4" s="3">
        <v>42738</v>
      </c>
      <c r="B4" t="s">
        <v>9</v>
      </c>
      <c r="C4">
        <v>34.5</v>
      </c>
      <c r="D4">
        <v>1.33</v>
      </c>
      <c r="E4">
        <v>27</v>
      </c>
      <c r="F4">
        <v>0.3</v>
      </c>
      <c r="G4">
        <v>15</v>
      </c>
      <c r="I4" t="s">
        <v>2</v>
      </c>
      <c r="J4" t="s">
        <v>17</v>
      </c>
    </row>
    <row r="5" spans="1:10">
      <c r="A5" s="3">
        <v>42739</v>
      </c>
      <c r="B5" t="s">
        <v>10</v>
      </c>
      <c r="C5">
        <v>44.1</v>
      </c>
      <c r="D5">
        <v>1.05</v>
      </c>
      <c r="E5">
        <v>28</v>
      </c>
      <c r="F5">
        <v>0.3</v>
      </c>
      <c r="G5">
        <v>17</v>
      </c>
      <c r="I5" t="s">
        <v>3</v>
      </c>
      <c r="J5" t="s">
        <v>17</v>
      </c>
    </row>
    <row r="6" spans="1:10">
      <c r="A6" s="3">
        <v>42740</v>
      </c>
      <c r="B6" t="s">
        <v>11</v>
      </c>
      <c r="C6">
        <v>42.4</v>
      </c>
      <c r="D6">
        <v>1</v>
      </c>
      <c r="E6">
        <v>33</v>
      </c>
      <c r="F6">
        <v>0.3</v>
      </c>
      <c r="G6">
        <v>18</v>
      </c>
      <c r="I6" t="s">
        <v>4</v>
      </c>
      <c r="J6" t="s">
        <v>18</v>
      </c>
    </row>
    <row r="7" spans="1:10">
      <c r="A7" s="3">
        <v>42741</v>
      </c>
      <c r="B7" t="s">
        <v>12</v>
      </c>
      <c r="C7">
        <v>25.3</v>
      </c>
      <c r="D7">
        <v>1.54</v>
      </c>
      <c r="E7">
        <v>23</v>
      </c>
      <c r="F7">
        <v>0.3</v>
      </c>
      <c r="G7">
        <v>11</v>
      </c>
      <c r="I7" t="s">
        <v>5</v>
      </c>
      <c r="J7" t="s">
        <v>17</v>
      </c>
    </row>
    <row r="8" spans="1:10">
      <c r="A8" s="3">
        <v>42742</v>
      </c>
      <c r="B8" t="s">
        <v>13</v>
      </c>
      <c r="C8">
        <v>32.9</v>
      </c>
      <c r="D8">
        <v>1.54</v>
      </c>
      <c r="E8">
        <v>19</v>
      </c>
      <c r="F8">
        <v>0.3</v>
      </c>
      <c r="G8">
        <v>13</v>
      </c>
      <c r="I8" t="s">
        <v>6</v>
      </c>
      <c r="J8" t="s">
        <v>18</v>
      </c>
    </row>
    <row r="9" spans="1:10">
      <c r="A9" s="3">
        <v>42743</v>
      </c>
      <c r="B9" t="s">
        <v>7</v>
      </c>
      <c r="C9">
        <v>37.5</v>
      </c>
      <c r="D9">
        <v>1.18</v>
      </c>
      <c r="E9">
        <v>28</v>
      </c>
      <c r="F9">
        <v>0.3</v>
      </c>
      <c r="G9">
        <v>15</v>
      </c>
    </row>
    <row r="10" spans="1:10">
      <c r="A10" s="3">
        <v>42744</v>
      </c>
      <c r="B10" t="s">
        <v>8</v>
      </c>
      <c r="C10">
        <v>38.1</v>
      </c>
      <c r="D10">
        <v>1.18</v>
      </c>
      <c r="E10">
        <v>20</v>
      </c>
      <c r="F10">
        <v>0.3</v>
      </c>
      <c r="G10">
        <v>17</v>
      </c>
    </row>
    <row r="11" spans="1:10">
      <c r="A11" s="3">
        <v>42745</v>
      </c>
      <c r="B11" t="s">
        <v>9</v>
      </c>
      <c r="C11">
        <v>43.4</v>
      </c>
      <c r="D11">
        <v>1.05</v>
      </c>
      <c r="E11">
        <v>33</v>
      </c>
      <c r="F11">
        <v>0.3</v>
      </c>
      <c r="G11">
        <v>18</v>
      </c>
    </row>
    <row r="12" spans="1:10">
      <c r="A12" s="3">
        <v>42746</v>
      </c>
      <c r="B12" t="s">
        <v>10</v>
      </c>
      <c r="C12">
        <v>32.6</v>
      </c>
      <c r="D12">
        <v>1.54</v>
      </c>
      <c r="E12">
        <v>23</v>
      </c>
      <c r="F12">
        <v>0.3</v>
      </c>
      <c r="G12">
        <v>12</v>
      </c>
    </row>
    <row r="13" spans="1:10">
      <c r="A13" s="3">
        <v>42747</v>
      </c>
      <c r="B13" t="s">
        <v>11</v>
      </c>
      <c r="C13">
        <v>38.200000000000003</v>
      </c>
      <c r="D13">
        <v>1.33</v>
      </c>
      <c r="E13">
        <v>16</v>
      </c>
      <c r="F13">
        <v>0.3</v>
      </c>
      <c r="G13">
        <v>14</v>
      </c>
    </row>
    <row r="14" spans="1:10">
      <c r="A14" s="3">
        <v>42748</v>
      </c>
      <c r="B14" t="s">
        <v>12</v>
      </c>
      <c r="C14">
        <v>37.5</v>
      </c>
      <c r="D14">
        <v>1.33</v>
      </c>
      <c r="E14">
        <v>19</v>
      </c>
      <c r="F14">
        <v>0.3</v>
      </c>
      <c r="G14">
        <v>15</v>
      </c>
    </row>
    <row r="15" spans="1:10">
      <c r="A15" s="3">
        <v>42749</v>
      </c>
      <c r="B15" t="s">
        <v>13</v>
      </c>
      <c r="C15">
        <v>44.1</v>
      </c>
      <c r="D15">
        <v>1.05</v>
      </c>
      <c r="E15">
        <v>23</v>
      </c>
      <c r="F15">
        <v>0.3</v>
      </c>
      <c r="G15">
        <v>17</v>
      </c>
    </row>
    <row r="16" spans="1:10">
      <c r="A16" s="3">
        <v>42750</v>
      </c>
      <c r="B16" t="s">
        <v>7</v>
      </c>
      <c r="C16">
        <v>43.4</v>
      </c>
      <c r="D16">
        <v>1.1100000000000001</v>
      </c>
      <c r="E16">
        <v>33</v>
      </c>
      <c r="F16">
        <v>0.3</v>
      </c>
      <c r="G16">
        <v>18</v>
      </c>
    </row>
    <row r="17" spans="1:7">
      <c r="A17" s="3">
        <v>42751</v>
      </c>
      <c r="B17" t="s">
        <v>8</v>
      </c>
      <c r="C17">
        <v>30.6</v>
      </c>
      <c r="D17">
        <v>1.67</v>
      </c>
      <c r="E17">
        <v>24</v>
      </c>
      <c r="F17">
        <v>0.3</v>
      </c>
      <c r="G17">
        <v>12</v>
      </c>
    </row>
    <row r="18" spans="1:7">
      <c r="A18" s="3">
        <v>42752</v>
      </c>
      <c r="B18" t="s">
        <v>9</v>
      </c>
      <c r="C18">
        <v>32.200000000000003</v>
      </c>
      <c r="D18">
        <v>1.43</v>
      </c>
      <c r="E18">
        <v>26</v>
      </c>
      <c r="F18">
        <v>0.3</v>
      </c>
      <c r="G18">
        <v>14</v>
      </c>
    </row>
    <row r="19" spans="1:7">
      <c r="A19" s="3">
        <v>42753</v>
      </c>
      <c r="B19" t="s">
        <v>10</v>
      </c>
      <c r="C19">
        <v>42.8</v>
      </c>
      <c r="D19">
        <v>1.18</v>
      </c>
      <c r="E19">
        <v>33</v>
      </c>
      <c r="F19">
        <v>0.3</v>
      </c>
      <c r="G19">
        <v>16</v>
      </c>
    </row>
    <row r="20" spans="1:7">
      <c r="A20" s="3">
        <v>42754</v>
      </c>
      <c r="B20" t="s">
        <v>11</v>
      </c>
      <c r="C20">
        <v>43.1</v>
      </c>
      <c r="D20">
        <v>1.18</v>
      </c>
      <c r="E20">
        <v>30</v>
      </c>
      <c r="F20">
        <v>0.3</v>
      </c>
      <c r="G20">
        <v>17</v>
      </c>
    </row>
    <row r="21" spans="1:7">
      <c r="A21" s="3">
        <v>42755</v>
      </c>
      <c r="B21" t="s">
        <v>12</v>
      </c>
      <c r="C21">
        <v>31.6</v>
      </c>
      <c r="D21">
        <v>1.43</v>
      </c>
      <c r="E21">
        <v>20</v>
      </c>
      <c r="F21">
        <v>0.3</v>
      </c>
      <c r="G21">
        <v>12</v>
      </c>
    </row>
    <row r="22" spans="1:7">
      <c r="A22" s="3">
        <v>42756</v>
      </c>
      <c r="B22" t="s">
        <v>13</v>
      </c>
      <c r="C22">
        <v>36.200000000000003</v>
      </c>
      <c r="D22">
        <v>1.25</v>
      </c>
      <c r="E22">
        <v>16</v>
      </c>
      <c r="F22">
        <v>0.3</v>
      </c>
      <c r="G22">
        <v>14</v>
      </c>
    </row>
    <row r="23" spans="1:7">
      <c r="A23" s="3">
        <v>42757</v>
      </c>
      <c r="B23" t="s">
        <v>7</v>
      </c>
      <c r="C23">
        <v>40.799999999999997</v>
      </c>
      <c r="D23">
        <v>1.1100000000000001</v>
      </c>
      <c r="E23">
        <v>19</v>
      </c>
      <c r="F23">
        <v>0.3</v>
      </c>
      <c r="G23">
        <v>16</v>
      </c>
    </row>
    <row r="24" spans="1:7">
      <c r="A24" s="3">
        <v>42758</v>
      </c>
      <c r="B24" t="s">
        <v>8</v>
      </c>
      <c r="C24">
        <v>38.1</v>
      </c>
      <c r="D24">
        <v>1.05</v>
      </c>
      <c r="E24">
        <v>21</v>
      </c>
      <c r="F24">
        <v>0.3</v>
      </c>
      <c r="G24">
        <v>17</v>
      </c>
    </row>
    <row r="25" spans="1:7">
      <c r="A25" s="3">
        <v>42759</v>
      </c>
      <c r="B25" t="s">
        <v>9</v>
      </c>
      <c r="C25">
        <v>28.6</v>
      </c>
      <c r="D25">
        <v>1.54</v>
      </c>
      <c r="E25">
        <v>20</v>
      </c>
      <c r="F25">
        <v>0.3</v>
      </c>
      <c r="G25">
        <v>12</v>
      </c>
    </row>
    <row r="26" spans="1:7">
      <c r="A26" s="3">
        <v>42760</v>
      </c>
      <c r="B26" t="s">
        <v>10</v>
      </c>
      <c r="C26">
        <v>32.200000000000003</v>
      </c>
      <c r="D26">
        <v>1.25</v>
      </c>
      <c r="E26">
        <v>24</v>
      </c>
      <c r="F26">
        <v>0.3</v>
      </c>
      <c r="G26">
        <v>14</v>
      </c>
    </row>
    <row r="27" spans="1:7">
      <c r="A27" s="3">
        <v>42761</v>
      </c>
      <c r="B27" t="s">
        <v>11</v>
      </c>
      <c r="C27">
        <v>35.799999999999997</v>
      </c>
      <c r="D27">
        <v>1.25</v>
      </c>
      <c r="E27">
        <v>18</v>
      </c>
      <c r="F27">
        <v>0.3</v>
      </c>
      <c r="G27">
        <v>16</v>
      </c>
    </row>
    <row r="28" spans="1:7">
      <c r="A28" s="3">
        <v>42762</v>
      </c>
      <c r="B28" t="s">
        <v>12</v>
      </c>
      <c r="C28">
        <v>42.1</v>
      </c>
      <c r="D28">
        <v>1.05</v>
      </c>
      <c r="E28">
        <v>22</v>
      </c>
      <c r="F28">
        <v>0.3</v>
      </c>
      <c r="G28">
        <v>17</v>
      </c>
    </row>
    <row r="29" spans="1:7">
      <c r="A29" s="3">
        <v>42763</v>
      </c>
      <c r="B29" t="s">
        <v>13</v>
      </c>
      <c r="C29">
        <v>34.9</v>
      </c>
      <c r="D29">
        <v>1.33</v>
      </c>
      <c r="E29">
        <v>15</v>
      </c>
      <c r="F29">
        <v>0.3</v>
      </c>
      <c r="G29">
        <v>13</v>
      </c>
    </row>
    <row r="30" spans="1:7">
      <c r="A30" s="3">
        <v>42764</v>
      </c>
      <c r="B30" t="s">
        <v>7</v>
      </c>
      <c r="C30">
        <v>35.200000000000003</v>
      </c>
      <c r="D30">
        <v>1.33</v>
      </c>
      <c r="E30">
        <v>27</v>
      </c>
      <c r="F30">
        <v>0.3</v>
      </c>
      <c r="G30">
        <v>14</v>
      </c>
    </row>
    <row r="31" spans="1:7">
      <c r="A31" s="3">
        <v>42765</v>
      </c>
      <c r="B31" t="s">
        <v>8</v>
      </c>
      <c r="C31">
        <v>41.1</v>
      </c>
      <c r="D31">
        <v>1.05</v>
      </c>
      <c r="E31">
        <v>20</v>
      </c>
      <c r="F31">
        <v>0.3</v>
      </c>
      <c r="G31">
        <v>17</v>
      </c>
    </row>
    <row r="32" spans="1:7">
      <c r="A32" s="3">
        <v>42766</v>
      </c>
      <c r="B32" t="s">
        <v>9</v>
      </c>
      <c r="C32">
        <v>40.4</v>
      </c>
      <c r="D32">
        <v>1.05</v>
      </c>
      <c r="E32">
        <v>37</v>
      </c>
      <c r="F32">
        <v>0.3</v>
      </c>
      <c r="G32">
        <v>18</v>
      </c>
    </row>
    <row r="33" spans="1:7">
      <c r="A33" s="3">
        <v>42767</v>
      </c>
      <c r="B33" t="s">
        <v>10</v>
      </c>
      <c r="C33">
        <v>42.4</v>
      </c>
      <c r="D33">
        <v>1</v>
      </c>
      <c r="E33">
        <v>35</v>
      </c>
      <c r="F33">
        <v>0.3</v>
      </c>
      <c r="G33">
        <v>18</v>
      </c>
    </row>
    <row r="34" spans="1:7">
      <c r="A34" s="3">
        <v>42768</v>
      </c>
      <c r="B34" t="s">
        <v>11</v>
      </c>
      <c r="C34">
        <v>52</v>
      </c>
      <c r="D34">
        <v>1</v>
      </c>
      <c r="E34">
        <v>22</v>
      </c>
      <c r="F34">
        <v>0.3</v>
      </c>
      <c r="G34">
        <v>20</v>
      </c>
    </row>
    <row r="35" spans="1:7">
      <c r="A35" s="3">
        <v>42769</v>
      </c>
      <c r="B35" t="s">
        <v>12</v>
      </c>
      <c r="C35">
        <v>50.3</v>
      </c>
      <c r="D35">
        <v>0.87</v>
      </c>
      <c r="E35">
        <v>25</v>
      </c>
      <c r="F35">
        <v>0.3</v>
      </c>
      <c r="G35">
        <v>21</v>
      </c>
    </row>
    <row r="36" spans="1:7">
      <c r="A36" s="3">
        <v>42770</v>
      </c>
      <c r="B36" t="s">
        <v>13</v>
      </c>
      <c r="C36">
        <v>56.6</v>
      </c>
      <c r="D36">
        <v>0.83</v>
      </c>
      <c r="E36">
        <v>46</v>
      </c>
      <c r="F36">
        <v>0.3</v>
      </c>
      <c r="G36">
        <v>22</v>
      </c>
    </row>
    <row r="37" spans="1:7">
      <c r="A37" s="3">
        <v>42771</v>
      </c>
      <c r="B37" t="s">
        <v>7</v>
      </c>
      <c r="C37">
        <v>45.4</v>
      </c>
      <c r="D37">
        <v>1.1100000000000001</v>
      </c>
      <c r="E37">
        <v>32</v>
      </c>
      <c r="F37">
        <v>0.3</v>
      </c>
      <c r="G37">
        <v>18</v>
      </c>
    </row>
    <row r="38" spans="1:7">
      <c r="A38" s="3">
        <v>42772</v>
      </c>
      <c r="B38" t="s">
        <v>8</v>
      </c>
      <c r="C38">
        <v>45</v>
      </c>
      <c r="D38">
        <v>0.95</v>
      </c>
      <c r="E38">
        <v>28</v>
      </c>
      <c r="F38">
        <v>0.3</v>
      </c>
      <c r="G38">
        <v>20</v>
      </c>
    </row>
    <row r="39" spans="1:7">
      <c r="A39" s="3">
        <v>42773</v>
      </c>
      <c r="B39" t="s">
        <v>9</v>
      </c>
      <c r="C39">
        <v>52.3</v>
      </c>
      <c r="D39">
        <v>0.87</v>
      </c>
      <c r="E39">
        <v>39</v>
      </c>
      <c r="F39">
        <v>0.3</v>
      </c>
      <c r="G39">
        <v>21</v>
      </c>
    </row>
    <row r="40" spans="1:7">
      <c r="A40" s="3">
        <v>42774</v>
      </c>
      <c r="B40" t="s">
        <v>10</v>
      </c>
      <c r="C40">
        <v>52.6</v>
      </c>
      <c r="D40">
        <v>0.87</v>
      </c>
      <c r="E40">
        <v>31</v>
      </c>
      <c r="F40">
        <v>0.3</v>
      </c>
      <c r="G40">
        <v>22</v>
      </c>
    </row>
    <row r="41" spans="1:7">
      <c r="A41" s="3">
        <v>42775</v>
      </c>
      <c r="B41" t="s">
        <v>11</v>
      </c>
      <c r="C41">
        <v>42.7</v>
      </c>
      <c r="D41">
        <v>1</v>
      </c>
      <c r="E41">
        <v>39</v>
      </c>
      <c r="F41">
        <v>0.3</v>
      </c>
      <c r="G41">
        <v>19</v>
      </c>
    </row>
    <row r="42" spans="1:7">
      <c r="A42" s="3">
        <v>42776</v>
      </c>
      <c r="B42" t="s">
        <v>12</v>
      </c>
      <c r="C42">
        <v>50</v>
      </c>
      <c r="D42">
        <v>0.91</v>
      </c>
      <c r="E42">
        <v>40</v>
      </c>
      <c r="F42">
        <v>0.3</v>
      </c>
      <c r="G42">
        <v>20</v>
      </c>
    </row>
    <row r="43" spans="1:7">
      <c r="A43" s="3">
        <v>42777</v>
      </c>
      <c r="B43" t="s">
        <v>13</v>
      </c>
      <c r="C43">
        <v>51.3</v>
      </c>
      <c r="D43">
        <v>0.91</v>
      </c>
      <c r="E43">
        <v>35</v>
      </c>
      <c r="F43">
        <v>0.3</v>
      </c>
      <c r="G43">
        <v>21</v>
      </c>
    </row>
    <row r="44" spans="1:7">
      <c r="A44" s="3">
        <v>42778</v>
      </c>
      <c r="B44" t="s">
        <v>7</v>
      </c>
      <c r="C44">
        <v>55.6</v>
      </c>
      <c r="D44">
        <v>0.83</v>
      </c>
      <c r="E44">
        <v>41</v>
      </c>
      <c r="F44">
        <v>0.3</v>
      </c>
      <c r="G44">
        <v>22</v>
      </c>
    </row>
    <row r="45" spans="1:7">
      <c r="A45" s="3">
        <v>42779</v>
      </c>
      <c r="B45" t="s">
        <v>8</v>
      </c>
      <c r="C45">
        <v>46.4</v>
      </c>
      <c r="D45">
        <v>1.1100000000000001</v>
      </c>
      <c r="E45">
        <v>34</v>
      </c>
      <c r="F45">
        <v>0.3</v>
      </c>
      <c r="G45">
        <v>18</v>
      </c>
    </row>
    <row r="46" spans="1:7">
      <c r="A46" s="3">
        <v>42780</v>
      </c>
      <c r="B46" t="s">
        <v>9</v>
      </c>
      <c r="C46">
        <v>47.7</v>
      </c>
      <c r="D46">
        <v>0.95</v>
      </c>
      <c r="E46">
        <v>35</v>
      </c>
      <c r="F46">
        <v>0.3</v>
      </c>
      <c r="G46">
        <v>19</v>
      </c>
    </row>
    <row r="47" spans="1:7">
      <c r="A47" s="3">
        <v>42781</v>
      </c>
      <c r="B47" t="s">
        <v>10</v>
      </c>
      <c r="C47">
        <v>52</v>
      </c>
      <c r="D47">
        <v>0.91</v>
      </c>
      <c r="E47">
        <v>33</v>
      </c>
      <c r="F47">
        <v>0.3</v>
      </c>
      <c r="G47">
        <v>20</v>
      </c>
    </row>
    <row r="48" spans="1:7">
      <c r="A48" s="3">
        <v>42782</v>
      </c>
      <c r="B48" t="s">
        <v>11</v>
      </c>
      <c r="C48">
        <v>47.3</v>
      </c>
      <c r="D48">
        <v>0.87</v>
      </c>
      <c r="E48">
        <v>31</v>
      </c>
      <c r="F48">
        <v>0.3</v>
      </c>
      <c r="G48">
        <v>21</v>
      </c>
    </row>
    <row r="49" spans="1:7">
      <c r="A49" s="3">
        <v>42783</v>
      </c>
      <c r="B49" t="s">
        <v>12</v>
      </c>
      <c r="C49">
        <v>40.4</v>
      </c>
      <c r="D49">
        <v>1</v>
      </c>
      <c r="E49">
        <v>29</v>
      </c>
      <c r="F49">
        <v>0.3</v>
      </c>
      <c r="G49">
        <v>18</v>
      </c>
    </row>
    <row r="50" spans="1:7">
      <c r="A50" s="3">
        <v>42784</v>
      </c>
      <c r="B50" t="s">
        <v>13</v>
      </c>
      <c r="C50">
        <v>43.7</v>
      </c>
      <c r="D50">
        <v>0.95</v>
      </c>
      <c r="E50">
        <v>25</v>
      </c>
      <c r="F50">
        <v>0.3</v>
      </c>
      <c r="G50">
        <v>19</v>
      </c>
    </row>
    <row r="51" spans="1:7">
      <c r="A51" s="3">
        <v>42785</v>
      </c>
      <c r="B51" t="s">
        <v>7</v>
      </c>
      <c r="C51">
        <v>50</v>
      </c>
      <c r="D51">
        <v>0.95</v>
      </c>
      <c r="E51">
        <v>28</v>
      </c>
      <c r="F51">
        <v>0.3</v>
      </c>
      <c r="G51">
        <v>20</v>
      </c>
    </row>
    <row r="52" spans="1:7">
      <c r="A52" s="3">
        <v>42786</v>
      </c>
      <c r="B52" t="s">
        <v>8</v>
      </c>
      <c r="C52">
        <v>50.3</v>
      </c>
      <c r="D52">
        <v>0.95</v>
      </c>
      <c r="E52">
        <v>25</v>
      </c>
      <c r="F52">
        <v>0.3</v>
      </c>
      <c r="G52">
        <v>21</v>
      </c>
    </row>
    <row r="53" spans="1:7">
      <c r="A53" s="3">
        <v>42787</v>
      </c>
      <c r="B53" t="s">
        <v>9</v>
      </c>
      <c r="C53">
        <v>42.4</v>
      </c>
      <c r="D53">
        <v>1</v>
      </c>
      <c r="E53">
        <v>28</v>
      </c>
      <c r="F53">
        <v>0.3</v>
      </c>
      <c r="G53">
        <v>18</v>
      </c>
    </row>
    <row r="54" spans="1:7">
      <c r="A54" s="3">
        <v>42788</v>
      </c>
      <c r="B54" t="s">
        <v>10</v>
      </c>
      <c r="C54">
        <v>47.7</v>
      </c>
      <c r="D54">
        <v>0.95</v>
      </c>
      <c r="E54">
        <v>36</v>
      </c>
      <c r="F54">
        <v>0.3</v>
      </c>
      <c r="G54">
        <v>19</v>
      </c>
    </row>
    <row r="55" spans="1:7">
      <c r="A55" s="3">
        <v>42789</v>
      </c>
      <c r="B55" t="s">
        <v>11</v>
      </c>
      <c r="C55">
        <v>45</v>
      </c>
      <c r="D55">
        <v>1</v>
      </c>
      <c r="E55">
        <v>23</v>
      </c>
      <c r="F55">
        <v>0.3</v>
      </c>
      <c r="G55">
        <v>20</v>
      </c>
    </row>
    <row r="56" spans="1:7">
      <c r="A56" s="3">
        <v>42790</v>
      </c>
      <c r="B56" t="s">
        <v>12</v>
      </c>
      <c r="C56">
        <v>47.3</v>
      </c>
      <c r="D56">
        <v>0.87</v>
      </c>
      <c r="E56">
        <v>36</v>
      </c>
      <c r="F56">
        <v>0.3</v>
      </c>
      <c r="G56">
        <v>21</v>
      </c>
    </row>
    <row r="57" spans="1:7">
      <c r="A57" s="3">
        <v>42791</v>
      </c>
      <c r="B57" t="s">
        <v>13</v>
      </c>
      <c r="C57">
        <v>42.4</v>
      </c>
      <c r="D57">
        <v>1</v>
      </c>
      <c r="E57">
        <v>21</v>
      </c>
      <c r="F57">
        <v>0.3</v>
      </c>
      <c r="G57">
        <v>18</v>
      </c>
    </row>
    <row r="58" spans="1:7">
      <c r="A58" s="3">
        <v>42792</v>
      </c>
      <c r="B58" t="s">
        <v>7</v>
      </c>
      <c r="C58">
        <v>48.7</v>
      </c>
      <c r="D58">
        <v>1.05</v>
      </c>
      <c r="E58">
        <v>32</v>
      </c>
      <c r="F58">
        <v>0.3</v>
      </c>
      <c r="G58">
        <v>19</v>
      </c>
    </row>
    <row r="59" spans="1:7">
      <c r="A59" s="3">
        <v>42793</v>
      </c>
      <c r="B59" t="s">
        <v>8</v>
      </c>
      <c r="C59">
        <v>45</v>
      </c>
      <c r="D59">
        <v>1</v>
      </c>
      <c r="E59">
        <v>34</v>
      </c>
      <c r="F59">
        <v>0.3</v>
      </c>
      <c r="G59">
        <v>20</v>
      </c>
    </row>
    <row r="60" spans="1:7">
      <c r="A60" s="3">
        <v>42794</v>
      </c>
      <c r="B60" t="s">
        <v>9</v>
      </c>
      <c r="C60">
        <v>49.6</v>
      </c>
      <c r="D60">
        <v>0.91</v>
      </c>
      <c r="E60">
        <v>45</v>
      </c>
      <c r="F60">
        <v>0.3</v>
      </c>
      <c r="G60">
        <v>22</v>
      </c>
    </row>
    <row r="61" spans="1:7">
      <c r="A61" s="3">
        <v>42795</v>
      </c>
      <c r="B61" t="s">
        <v>10</v>
      </c>
      <c r="C61">
        <v>57.9</v>
      </c>
      <c r="D61">
        <v>0.87</v>
      </c>
      <c r="E61">
        <v>46</v>
      </c>
      <c r="F61">
        <v>0.3</v>
      </c>
      <c r="G61">
        <v>23</v>
      </c>
    </row>
    <row r="62" spans="1:7">
      <c r="A62" s="3">
        <v>42796</v>
      </c>
      <c r="B62" t="s">
        <v>11</v>
      </c>
      <c r="C62">
        <v>57.2</v>
      </c>
      <c r="D62">
        <v>0.8</v>
      </c>
      <c r="E62">
        <v>31</v>
      </c>
      <c r="F62">
        <v>0.3</v>
      </c>
      <c r="G62">
        <v>24</v>
      </c>
    </row>
    <row r="63" spans="1:7">
      <c r="A63" s="3">
        <v>42797</v>
      </c>
      <c r="B63" t="s">
        <v>12</v>
      </c>
      <c r="C63">
        <v>60.2</v>
      </c>
      <c r="D63">
        <v>0.77</v>
      </c>
      <c r="E63">
        <v>28</v>
      </c>
      <c r="F63">
        <v>0.3</v>
      </c>
      <c r="G63">
        <v>24</v>
      </c>
    </row>
    <row r="64" spans="1:7">
      <c r="A64" s="3">
        <v>42798</v>
      </c>
      <c r="B64" t="s">
        <v>13</v>
      </c>
      <c r="C64">
        <v>59.5</v>
      </c>
      <c r="D64">
        <v>0.77</v>
      </c>
      <c r="E64">
        <v>29</v>
      </c>
      <c r="F64">
        <v>0.3</v>
      </c>
      <c r="G64">
        <v>25</v>
      </c>
    </row>
    <row r="65" spans="1:7">
      <c r="A65" s="3">
        <v>42799</v>
      </c>
      <c r="B65" t="s">
        <v>7</v>
      </c>
      <c r="C65">
        <v>55.9</v>
      </c>
      <c r="D65">
        <v>0.87</v>
      </c>
      <c r="E65">
        <v>32</v>
      </c>
      <c r="F65">
        <v>0.3</v>
      </c>
      <c r="G65">
        <v>23</v>
      </c>
    </row>
    <row r="66" spans="1:7">
      <c r="A66" s="3">
        <v>42800</v>
      </c>
      <c r="B66" t="s">
        <v>8</v>
      </c>
      <c r="C66">
        <v>61.2</v>
      </c>
      <c r="D66">
        <v>0.77</v>
      </c>
      <c r="E66">
        <v>28</v>
      </c>
      <c r="F66">
        <v>0.3</v>
      </c>
      <c r="G66">
        <v>24</v>
      </c>
    </row>
    <row r="67" spans="1:7">
      <c r="A67" s="3">
        <v>42801</v>
      </c>
      <c r="B67" t="s">
        <v>9</v>
      </c>
      <c r="C67">
        <v>60.2</v>
      </c>
      <c r="D67">
        <v>0.77</v>
      </c>
      <c r="E67">
        <v>32</v>
      </c>
      <c r="F67">
        <v>0.3</v>
      </c>
      <c r="G67">
        <v>24</v>
      </c>
    </row>
    <row r="68" spans="1:7">
      <c r="A68" s="3">
        <v>42802</v>
      </c>
      <c r="B68" t="s">
        <v>10</v>
      </c>
      <c r="C68">
        <v>58.5</v>
      </c>
      <c r="D68">
        <v>0.77</v>
      </c>
      <c r="E68">
        <v>43</v>
      </c>
      <c r="F68">
        <v>0.3</v>
      </c>
      <c r="G68">
        <v>25</v>
      </c>
    </row>
    <row r="69" spans="1:7">
      <c r="A69" s="3">
        <v>42803</v>
      </c>
      <c r="B69" t="s">
        <v>11</v>
      </c>
      <c r="C69">
        <v>52.9</v>
      </c>
      <c r="D69">
        <v>0.8</v>
      </c>
      <c r="E69">
        <v>29</v>
      </c>
      <c r="F69">
        <v>0.3</v>
      </c>
      <c r="G69">
        <v>23</v>
      </c>
    </row>
    <row r="70" spans="1:7">
      <c r="A70" s="3">
        <v>42804</v>
      </c>
      <c r="B70" t="s">
        <v>12</v>
      </c>
      <c r="C70">
        <v>59.2</v>
      </c>
      <c r="D70">
        <v>0.83</v>
      </c>
      <c r="E70">
        <v>31</v>
      </c>
      <c r="F70">
        <v>0.3</v>
      </c>
      <c r="G70">
        <v>24</v>
      </c>
    </row>
    <row r="71" spans="1:7">
      <c r="A71" s="3">
        <v>42805</v>
      </c>
      <c r="B71" t="s">
        <v>13</v>
      </c>
      <c r="C71">
        <v>58.2</v>
      </c>
      <c r="D71">
        <v>0.83</v>
      </c>
      <c r="E71">
        <v>30</v>
      </c>
      <c r="F71">
        <v>0.3</v>
      </c>
      <c r="G71">
        <v>24</v>
      </c>
    </row>
    <row r="72" spans="1:7">
      <c r="A72" s="3">
        <v>42806</v>
      </c>
      <c r="B72" t="s">
        <v>7</v>
      </c>
      <c r="C72">
        <v>61.5</v>
      </c>
      <c r="D72">
        <v>0.74</v>
      </c>
      <c r="E72">
        <v>47</v>
      </c>
      <c r="F72">
        <v>0.3</v>
      </c>
      <c r="G72">
        <v>25</v>
      </c>
    </row>
    <row r="73" spans="1:7">
      <c r="A73" s="3">
        <v>42807</v>
      </c>
      <c r="B73" t="s">
        <v>8</v>
      </c>
      <c r="C73">
        <v>55.9</v>
      </c>
      <c r="D73">
        <v>0.87</v>
      </c>
      <c r="E73">
        <v>48</v>
      </c>
      <c r="F73">
        <v>0.3</v>
      </c>
      <c r="G73">
        <v>23</v>
      </c>
    </row>
    <row r="74" spans="1:7">
      <c r="A74" s="3">
        <v>42808</v>
      </c>
      <c r="B74" t="s">
        <v>9</v>
      </c>
      <c r="C74">
        <v>58.9</v>
      </c>
      <c r="D74">
        <v>0.87</v>
      </c>
      <c r="E74">
        <v>35</v>
      </c>
      <c r="F74">
        <v>0.3</v>
      </c>
      <c r="G74">
        <v>23</v>
      </c>
    </row>
    <row r="75" spans="1:7">
      <c r="A75" s="3">
        <v>42809</v>
      </c>
      <c r="B75" t="s">
        <v>10</v>
      </c>
      <c r="C75">
        <v>56.2</v>
      </c>
      <c r="D75">
        <v>0.83</v>
      </c>
      <c r="E75">
        <v>30</v>
      </c>
      <c r="F75">
        <v>0.3</v>
      </c>
      <c r="G75">
        <v>24</v>
      </c>
    </row>
    <row r="76" spans="1:7">
      <c r="A76" s="3">
        <v>42810</v>
      </c>
      <c r="B76" t="s">
        <v>11</v>
      </c>
      <c r="C76">
        <v>60.2</v>
      </c>
      <c r="D76">
        <v>0.83</v>
      </c>
      <c r="E76">
        <v>39</v>
      </c>
      <c r="F76">
        <v>0.3</v>
      </c>
      <c r="G76">
        <v>24</v>
      </c>
    </row>
    <row r="77" spans="1:7">
      <c r="A77" s="3">
        <v>42811</v>
      </c>
      <c r="B77" t="s">
        <v>12</v>
      </c>
      <c r="C77">
        <v>56.5</v>
      </c>
      <c r="D77">
        <v>0.77</v>
      </c>
      <c r="E77">
        <v>50</v>
      </c>
      <c r="F77">
        <v>0.3</v>
      </c>
      <c r="G77">
        <v>25</v>
      </c>
    </row>
    <row r="78" spans="1:7">
      <c r="A78" s="3">
        <v>42812</v>
      </c>
      <c r="B78" t="s">
        <v>13</v>
      </c>
      <c r="C78">
        <v>53.9</v>
      </c>
      <c r="D78">
        <v>0.83</v>
      </c>
      <c r="E78">
        <v>32</v>
      </c>
      <c r="F78">
        <v>0.3</v>
      </c>
      <c r="G78">
        <v>23</v>
      </c>
    </row>
    <row r="79" spans="1:7">
      <c r="A79" s="3">
        <v>42813</v>
      </c>
      <c r="B79" t="s">
        <v>7</v>
      </c>
      <c r="C79">
        <v>56.9</v>
      </c>
      <c r="D79">
        <v>0.83</v>
      </c>
      <c r="E79">
        <v>38</v>
      </c>
      <c r="F79">
        <v>0.3</v>
      </c>
      <c r="G79">
        <v>23</v>
      </c>
    </row>
    <row r="80" spans="1:7">
      <c r="A80" s="3">
        <v>42814</v>
      </c>
      <c r="B80" t="s">
        <v>8</v>
      </c>
      <c r="C80">
        <v>58.2</v>
      </c>
      <c r="D80">
        <v>0.77</v>
      </c>
      <c r="E80">
        <v>33</v>
      </c>
      <c r="F80">
        <v>0.3</v>
      </c>
      <c r="G80">
        <v>24</v>
      </c>
    </row>
    <row r="81" spans="1:7">
      <c r="A81" s="3">
        <v>42815</v>
      </c>
      <c r="B81" t="s">
        <v>9</v>
      </c>
      <c r="C81">
        <v>57.2</v>
      </c>
      <c r="D81">
        <v>0.83</v>
      </c>
      <c r="E81">
        <v>36</v>
      </c>
      <c r="F81">
        <v>0.3</v>
      </c>
      <c r="G81">
        <v>24</v>
      </c>
    </row>
    <row r="82" spans="1:7">
      <c r="A82" s="3">
        <v>42816</v>
      </c>
      <c r="B82" t="s">
        <v>10</v>
      </c>
      <c r="C82">
        <v>56.5</v>
      </c>
      <c r="D82">
        <v>0.74</v>
      </c>
      <c r="E82">
        <v>38</v>
      </c>
      <c r="F82">
        <v>0.3</v>
      </c>
      <c r="G82">
        <v>25</v>
      </c>
    </row>
    <row r="83" spans="1:7">
      <c r="A83" s="3">
        <v>42817</v>
      </c>
      <c r="B83" t="s">
        <v>11</v>
      </c>
      <c r="C83">
        <v>55.9</v>
      </c>
      <c r="D83">
        <v>0.87</v>
      </c>
      <c r="E83">
        <v>35</v>
      </c>
      <c r="F83">
        <v>0.3</v>
      </c>
      <c r="G83">
        <v>23</v>
      </c>
    </row>
    <row r="84" spans="1:7">
      <c r="A84" s="3">
        <v>42818</v>
      </c>
      <c r="B84" t="s">
        <v>12</v>
      </c>
      <c r="C84">
        <v>56.9</v>
      </c>
      <c r="D84">
        <v>0.83</v>
      </c>
      <c r="E84">
        <v>41</v>
      </c>
      <c r="F84">
        <v>0.3</v>
      </c>
      <c r="G84">
        <v>23</v>
      </c>
    </row>
    <row r="85" spans="1:7">
      <c r="A85" s="3">
        <v>42819</v>
      </c>
      <c r="B85" t="s">
        <v>13</v>
      </c>
      <c r="C85">
        <v>58.2</v>
      </c>
      <c r="D85">
        <v>0.8</v>
      </c>
      <c r="E85">
        <v>50</v>
      </c>
      <c r="F85">
        <v>0.3</v>
      </c>
      <c r="G85">
        <v>24</v>
      </c>
    </row>
    <row r="86" spans="1:7">
      <c r="A86" s="3">
        <v>42820</v>
      </c>
      <c r="B86" t="s">
        <v>7</v>
      </c>
      <c r="C86">
        <v>59.5</v>
      </c>
      <c r="D86">
        <v>0.77</v>
      </c>
      <c r="E86">
        <v>39</v>
      </c>
      <c r="F86">
        <v>0.3</v>
      </c>
      <c r="G86">
        <v>25</v>
      </c>
    </row>
    <row r="87" spans="1:7">
      <c r="A87" s="3">
        <v>42821</v>
      </c>
      <c r="B87" t="s">
        <v>8</v>
      </c>
      <c r="C87">
        <v>60.5</v>
      </c>
      <c r="D87">
        <v>0.74</v>
      </c>
      <c r="E87">
        <v>30</v>
      </c>
      <c r="F87">
        <v>0.3</v>
      </c>
      <c r="G87">
        <v>25</v>
      </c>
    </row>
    <row r="88" spans="1:7">
      <c r="A88" s="3">
        <v>42822</v>
      </c>
      <c r="B88" t="s">
        <v>9</v>
      </c>
      <c r="C88">
        <v>55.9</v>
      </c>
      <c r="D88">
        <v>0.83</v>
      </c>
      <c r="E88">
        <v>48</v>
      </c>
      <c r="F88">
        <v>0.3</v>
      </c>
      <c r="G88">
        <v>23</v>
      </c>
    </row>
    <row r="89" spans="1:7">
      <c r="A89" s="3">
        <v>42823</v>
      </c>
      <c r="B89" t="s">
        <v>10</v>
      </c>
      <c r="C89">
        <v>57.2</v>
      </c>
      <c r="D89">
        <v>0.83</v>
      </c>
      <c r="E89">
        <v>39</v>
      </c>
      <c r="F89">
        <v>0.3</v>
      </c>
      <c r="G89">
        <v>24</v>
      </c>
    </row>
    <row r="90" spans="1:7">
      <c r="A90" s="3">
        <v>42824</v>
      </c>
      <c r="B90" t="s">
        <v>11</v>
      </c>
      <c r="C90">
        <v>55.2</v>
      </c>
      <c r="D90">
        <v>0.8</v>
      </c>
      <c r="E90">
        <v>47</v>
      </c>
      <c r="F90">
        <v>0.3</v>
      </c>
      <c r="G90">
        <v>24</v>
      </c>
    </row>
    <row r="91" spans="1:7">
      <c r="A91" s="3">
        <v>42825</v>
      </c>
      <c r="B91" t="s">
        <v>12</v>
      </c>
      <c r="C91">
        <v>58.5</v>
      </c>
      <c r="D91">
        <v>0.77</v>
      </c>
      <c r="E91">
        <v>48</v>
      </c>
      <c r="F91">
        <v>0.3</v>
      </c>
      <c r="G91">
        <v>25</v>
      </c>
    </row>
    <row r="92" spans="1:7">
      <c r="A92" s="3">
        <v>42826</v>
      </c>
      <c r="B92" t="s">
        <v>13</v>
      </c>
      <c r="C92">
        <v>57.5</v>
      </c>
      <c r="D92">
        <v>0.8</v>
      </c>
      <c r="E92">
        <v>33</v>
      </c>
      <c r="F92">
        <v>0.3</v>
      </c>
      <c r="G92">
        <v>25</v>
      </c>
    </row>
    <row r="93" spans="1:7">
      <c r="A93" s="3">
        <v>42827</v>
      </c>
      <c r="B93" t="s">
        <v>7</v>
      </c>
      <c r="C93">
        <v>65.8</v>
      </c>
      <c r="D93">
        <v>0.74</v>
      </c>
      <c r="E93">
        <v>47</v>
      </c>
      <c r="F93">
        <v>0.3</v>
      </c>
      <c r="G93">
        <v>26</v>
      </c>
    </row>
    <row r="94" spans="1:7">
      <c r="A94" s="3">
        <v>42828</v>
      </c>
      <c r="B94" t="s">
        <v>8</v>
      </c>
      <c r="C94">
        <v>60.8</v>
      </c>
      <c r="D94">
        <v>0.74</v>
      </c>
      <c r="E94">
        <v>51</v>
      </c>
      <c r="F94">
        <v>0.3</v>
      </c>
      <c r="G94">
        <v>26</v>
      </c>
    </row>
    <row r="95" spans="1:7">
      <c r="A95" s="3">
        <v>42829</v>
      </c>
      <c r="B95" t="s">
        <v>9</v>
      </c>
      <c r="C95">
        <v>62.1</v>
      </c>
      <c r="D95">
        <v>0.71</v>
      </c>
      <c r="E95">
        <v>31</v>
      </c>
      <c r="F95">
        <v>0.3</v>
      </c>
      <c r="G95">
        <v>27</v>
      </c>
    </row>
    <row r="96" spans="1:7">
      <c r="A96" s="3">
        <v>42830</v>
      </c>
      <c r="B96" t="s">
        <v>10</v>
      </c>
      <c r="C96">
        <v>64.400000000000006</v>
      </c>
      <c r="D96">
        <v>0.71</v>
      </c>
      <c r="E96">
        <v>33</v>
      </c>
      <c r="F96">
        <v>0.3</v>
      </c>
      <c r="G96">
        <v>28</v>
      </c>
    </row>
    <row r="97" spans="1:7">
      <c r="A97" s="3">
        <v>42831</v>
      </c>
      <c r="B97" t="s">
        <v>11</v>
      </c>
      <c r="C97">
        <v>57.5</v>
      </c>
      <c r="D97">
        <v>0.8</v>
      </c>
      <c r="E97">
        <v>31</v>
      </c>
      <c r="F97">
        <v>0.3</v>
      </c>
      <c r="G97">
        <v>25</v>
      </c>
    </row>
    <row r="98" spans="1:7">
      <c r="A98" s="3">
        <v>42832</v>
      </c>
      <c r="B98" t="s">
        <v>12</v>
      </c>
      <c r="C98">
        <v>59.8</v>
      </c>
      <c r="D98">
        <v>0.74</v>
      </c>
      <c r="E98">
        <v>44</v>
      </c>
      <c r="F98">
        <v>0.3</v>
      </c>
      <c r="G98">
        <v>26</v>
      </c>
    </row>
    <row r="99" spans="1:7">
      <c r="A99" s="3">
        <v>42833</v>
      </c>
      <c r="B99" t="s">
        <v>13</v>
      </c>
      <c r="C99">
        <v>63.8</v>
      </c>
      <c r="D99">
        <v>0.74</v>
      </c>
      <c r="E99">
        <v>37</v>
      </c>
      <c r="F99">
        <v>0.3</v>
      </c>
      <c r="G99">
        <v>26</v>
      </c>
    </row>
    <row r="100" spans="1:7">
      <c r="A100" s="3">
        <v>42834</v>
      </c>
      <c r="B100" t="s">
        <v>7</v>
      </c>
      <c r="C100">
        <v>63.1</v>
      </c>
      <c r="D100">
        <v>0.69</v>
      </c>
      <c r="E100">
        <v>52</v>
      </c>
      <c r="F100">
        <v>0.3</v>
      </c>
      <c r="G100">
        <v>27</v>
      </c>
    </row>
    <row r="101" spans="1:7">
      <c r="A101" s="3">
        <v>42835</v>
      </c>
      <c r="B101" t="s">
        <v>8</v>
      </c>
      <c r="C101">
        <v>58.5</v>
      </c>
      <c r="D101">
        <v>0.74</v>
      </c>
      <c r="E101">
        <v>48</v>
      </c>
      <c r="F101">
        <v>0.3</v>
      </c>
      <c r="G101">
        <v>25</v>
      </c>
    </row>
    <row r="102" spans="1:7">
      <c r="A102" s="3">
        <v>42836</v>
      </c>
      <c r="B102" t="s">
        <v>9</v>
      </c>
      <c r="C102">
        <v>60.8</v>
      </c>
      <c r="D102">
        <v>0.74</v>
      </c>
      <c r="E102">
        <v>34</v>
      </c>
      <c r="F102">
        <v>0.3</v>
      </c>
      <c r="G102">
        <v>26</v>
      </c>
    </row>
    <row r="103" spans="1:7">
      <c r="A103" s="3">
        <v>42837</v>
      </c>
      <c r="B103" t="s">
        <v>10</v>
      </c>
      <c r="C103">
        <v>66.099999999999994</v>
      </c>
      <c r="D103">
        <v>0.74</v>
      </c>
      <c r="E103">
        <v>30</v>
      </c>
      <c r="F103">
        <v>0.3</v>
      </c>
      <c r="G103">
        <v>27</v>
      </c>
    </row>
    <row r="104" spans="1:7">
      <c r="A104" s="3">
        <v>42838</v>
      </c>
      <c r="B104" t="s">
        <v>11</v>
      </c>
      <c r="C104">
        <v>61.1</v>
      </c>
      <c r="D104">
        <v>0.69</v>
      </c>
      <c r="E104">
        <v>46</v>
      </c>
      <c r="F104">
        <v>0.3</v>
      </c>
      <c r="G104">
        <v>27</v>
      </c>
    </row>
    <row r="105" spans="1:7">
      <c r="A105" s="3">
        <v>42839</v>
      </c>
      <c r="B105" t="s">
        <v>12</v>
      </c>
      <c r="C105">
        <v>61.5</v>
      </c>
      <c r="D105">
        <v>0.77</v>
      </c>
      <c r="E105">
        <v>49</v>
      </c>
      <c r="F105">
        <v>0.3</v>
      </c>
      <c r="G105">
        <v>25</v>
      </c>
    </row>
    <row r="106" spans="1:7">
      <c r="A106" s="3">
        <v>42840</v>
      </c>
      <c r="B106" t="s">
        <v>13</v>
      </c>
      <c r="C106">
        <v>65.8</v>
      </c>
      <c r="D106">
        <v>0.74</v>
      </c>
      <c r="E106">
        <v>41</v>
      </c>
      <c r="F106">
        <v>0.3</v>
      </c>
      <c r="G106">
        <v>26</v>
      </c>
    </row>
    <row r="107" spans="1:7">
      <c r="A107" s="3">
        <v>42841</v>
      </c>
      <c r="B107" t="s">
        <v>7</v>
      </c>
      <c r="C107">
        <v>65.099999999999994</v>
      </c>
      <c r="D107">
        <v>0.69</v>
      </c>
      <c r="E107">
        <v>43</v>
      </c>
      <c r="F107">
        <v>0.3</v>
      </c>
      <c r="G107">
        <v>27</v>
      </c>
    </row>
    <row r="108" spans="1:7">
      <c r="A108" s="3">
        <v>42842</v>
      </c>
      <c r="B108" t="s">
        <v>8</v>
      </c>
      <c r="C108">
        <v>64.099999999999994</v>
      </c>
      <c r="D108">
        <v>0.71</v>
      </c>
      <c r="E108">
        <v>56</v>
      </c>
      <c r="F108">
        <v>0.3</v>
      </c>
      <c r="G108">
        <v>27</v>
      </c>
    </row>
    <row r="109" spans="1:7">
      <c r="A109" s="3">
        <v>42843</v>
      </c>
      <c r="B109" t="s">
        <v>9</v>
      </c>
      <c r="C109">
        <v>62.5</v>
      </c>
      <c r="D109">
        <v>0.74</v>
      </c>
      <c r="E109">
        <v>31</v>
      </c>
      <c r="F109">
        <v>0.3</v>
      </c>
      <c r="G109">
        <v>25</v>
      </c>
    </row>
    <row r="110" spans="1:7">
      <c r="A110" s="3">
        <v>42844</v>
      </c>
      <c r="B110" t="s">
        <v>10</v>
      </c>
      <c r="C110">
        <v>59.8</v>
      </c>
      <c r="D110">
        <v>0.77</v>
      </c>
      <c r="E110">
        <v>53</v>
      </c>
      <c r="F110">
        <v>0.3</v>
      </c>
      <c r="G110">
        <v>26</v>
      </c>
    </row>
    <row r="111" spans="1:7">
      <c r="A111" s="3">
        <v>42845</v>
      </c>
      <c r="B111" t="s">
        <v>11</v>
      </c>
      <c r="C111">
        <v>68.099999999999994</v>
      </c>
      <c r="D111">
        <v>0.69</v>
      </c>
      <c r="E111">
        <v>42</v>
      </c>
      <c r="F111">
        <v>0.3</v>
      </c>
      <c r="G111">
        <v>27</v>
      </c>
    </row>
    <row r="112" spans="1:7">
      <c r="A112" s="3">
        <v>42846</v>
      </c>
      <c r="B112" t="s">
        <v>12</v>
      </c>
      <c r="C112">
        <v>67.099999999999994</v>
      </c>
      <c r="D112">
        <v>0.74</v>
      </c>
      <c r="E112">
        <v>48</v>
      </c>
      <c r="F112">
        <v>0.3</v>
      </c>
      <c r="G112">
        <v>27</v>
      </c>
    </row>
    <row r="113" spans="1:7">
      <c r="A113" s="3">
        <v>42847</v>
      </c>
      <c r="B113" t="s">
        <v>13</v>
      </c>
      <c r="C113">
        <v>57.5</v>
      </c>
      <c r="D113">
        <v>0.77</v>
      </c>
      <c r="E113">
        <v>47</v>
      </c>
      <c r="F113">
        <v>0.3</v>
      </c>
      <c r="G113">
        <v>25</v>
      </c>
    </row>
    <row r="114" spans="1:7">
      <c r="A114" s="3">
        <v>42848</v>
      </c>
      <c r="B114" t="s">
        <v>7</v>
      </c>
      <c r="C114">
        <v>60.8</v>
      </c>
      <c r="D114">
        <v>0.77</v>
      </c>
      <c r="E114">
        <v>50</v>
      </c>
      <c r="F114">
        <v>0.3</v>
      </c>
      <c r="G114">
        <v>26</v>
      </c>
    </row>
    <row r="115" spans="1:7">
      <c r="A115" s="3">
        <v>42849</v>
      </c>
      <c r="B115" t="s">
        <v>8</v>
      </c>
      <c r="C115">
        <v>65.099999999999994</v>
      </c>
      <c r="D115">
        <v>0.69</v>
      </c>
      <c r="E115">
        <v>48</v>
      </c>
      <c r="F115">
        <v>0.3</v>
      </c>
      <c r="G115">
        <v>27</v>
      </c>
    </row>
    <row r="116" spans="1:7">
      <c r="A116" s="3">
        <v>42850</v>
      </c>
      <c r="B116" t="s">
        <v>9</v>
      </c>
      <c r="C116">
        <v>65.099999999999994</v>
      </c>
      <c r="D116">
        <v>0.71</v>
      </c>
      <c r="E116">
        <v>37</v>
      </c>
      <c r="F116">
        <v>0.3</v>
      </c>
      <c r="G116">
        <v>27</v>
      </c>
    </row>
    <row r="117" spans="1:7">
      <c r="A117" s="3">
        <v>42851</v>
      </c>
      <c r="B117" t="s">
        <v>10</v>
      </c>
      <c r="C117">
        <v>62.5</v>
      </c>
      <c r="D117">
        <v>0.8</v>
      </c>
      <c r="E117">
        <v>48</v>
      </c>
      <c r="F117">
        <v>0.3</v>
      </c>
      <c r="G117">
        <v>25</v>
      </c>
    </row>
    <row r="118" spans="1:7">
      <c r="A118" s="3">
        <v>42852</v>
      </c>
      <c r="B118" t="s">
        <v>11</v>
      </c>
      <c r="C118">
        <v>63.5</v>
      </c>
      <c r="D118">
        <v>0.77</v>
      </c>
      <c r="E118">
        <v>50</v>
      </c>
      <c r="F118">
        <v>0.3</v>
      </c>
      <c r="G118">
        <v>25</v>
      </c>
    </row>
    <row r="119" spans="1:7">
      <c r="A119" s="3">
        <v>42853</v>
      </c>
      <c r="B119" t="s">
        <v>12</v>
      </c>
      <c r="C119">
        <v>58.8</v>
      </c>
      <c r="D119">
        <v>0.74</v>
      </c>
      <c r="E119">
        <v>32</v>
      </c>
      <c r="F119">
        <v>0.3</v>
      </c>
      <c r="G119">
        <v>26</v>
      </c>
    </row>
    <row r="120" spans="1:7">
      <c r="A120" s="3">
        <v>42854</v>
      </c>
      <c r="B120" t="s">
        <v>13</v>
      </c>
      <c r="C120">
        <v>65.099999999999994</v>
      </c>
      <c r="D120">
        <v>0.71</v>
      </c>
      <c r="E120">
        <v>32</v>
      </c>
      <c r="F120">
        <v>0.3</v>
      </c>
      <c r="G120">
        <v>27</v>
      </c>
    </row>
    <row r="121" spans="1:7">
      <c r="A121" s="3">
        <v>42855</v>
      </c>
      <c r="B121" t="s">
        <v>7</v>
      </c>
      <c r="C121">
        <v>67.099999999999994</v>
      </c>
      <c r="D121">
        <v>0.74</v>
      </c>
      <c r="E121">
        <v>35</v>
      </c>
      <c r="F121">
        <v>0.3</v>
      </c>
      <c r="G121">
        <v>27</v>
      </c>
    </row>
    <row r="122" spans="1:7">
      <c r="A122" s="3">
        <v>42856</v>
      </c>
      <c r="B122" t="s">
        <v>8</v>
      </c>
      <c r="C122">
        <v>66.7</v>
      </c>
      <c r="D122">
        <v>0.65</v>
      </c>
      <c r="E122">
        <v>56</v>
      </c>
      <c r="F122">
        <v>0.3</v>
      </c>
      <c r="G122">
        <v>29</v>
      </c>
    </row>
    <row r="123" spans="1:7">
      <c r="A123" s="3">
        <v>42857</v>
      </c>
      <c r="B123" t="s">
        <v>9</v>
      </c>
      <c r="C123">
        <v>65.7</v>
      </c>
      <c r="D123">
        <v>0.69</v>
      </c>
      <c r="E123">
        <v>40</v>
      </c>
      <c r="F123">
        <v>0.3</v>
      </c>
      <c r="G123">
        <v>29</v>
      </c>
    </row>
    <row r="124" spans="1:7">
      <c r="A124" s="3">
        <v>42858</v>
      </c>
      <c r="B124" t="s">
        <v>10</v>
      </c>
      <c r="C124">
        <v>71</v>
      </c>
      <c r="D124">
        <v>0.63</v>
      </c>
      <c r="E124">
        <v>55</v>
      </c>
      <c r="F124">
        <v>0.3</v>
      </c>
      <c r="G124">
        <v>30</v>
      </c>
    </row>
    <row r="125" spans="1:7">
      <c r="A125" s="3">
        <v>42859</v>
      </c>
      <c r="B125" t="s">
        <v>11</v>
      </c>
      <c r="C125">
        <v>71.3</v>
      </c>
      <c r="D125">
        <v>0.63</v>
      </c>
      <c r="E125">
        <v>64</v>
      </c>
      <c r="F125">
        <v>0.3</v>
      </c>
      <c r="G125">
        <v>31</v>
      </c>
    </row>
    <row r="126" spans="1:7">
      <c r="A126" s="3">
        <v>42860</v>
      </c>
      <c r="B126" t="s">
        <v>12</v>
      </c>
      <c r="C126">
        <v>69.400000000000006</v>
      </c>
      <c r="D126">
        <v>0.71</v>
      </c>
      <c r="E126">
        <v>31</v>
      </c>
      <c r="F126">
        <v>0.3</v>
      </c>
      <c r="G126">
        <v>28</v>
      </c>
    </row>
    <row r="127" spans="1:7">
      <c r="A127" s="3">
        <v>42861</v>
      </c>
      <c r="B127" t="s">
        <v>13</v>
      </c>
      <c r="C127">
        <v>66.7</v>
      </c>
      <c r="D127">
        <v>0.67</v>
      </c>
      <c r="E127">
        <v>51</v>
      </c>
      <c r="F127">
        <v>0.3</v>
      </c>
      <c r="G127">
        <v>29</v>
      </c>
    </row>
    <row r="128" spans="1:7">
      <c r="A128" s="3">
        <v>42862</v>
      </c>
      <c r="B128" t="s">
        <v>7</v>
      </c>
      <c r="C128">
        <v>69.7</v>
      </c>
      <c r="D128">
        <v>0.65</v>
      </c>
      <c r="E128">
        <v>49</v>
      </c>
      <c r="F128">
        <v>0.3</v>
      </c>
      <c r="G128">
        <v>29</v>
      </c>
    </row>
    <row r="129" spans="1:7">
      <c r="A129" s="3">
        <v>42863</v>
      </c>
      <c r="B129" t="s">
        <v>8</v>
      </c>
      <c r="C129">
        <v>75</v>
      </c>
      <c r="D129">
        <v>0.67</v>
      </c>
      <c r="E129">
        <v>56</v>
      </c>
      <c r="F129">
        <v>0.3</v>
      </c>
      <c r="G129">
        <v>30</v>
      </c>
    </row>
    <row r="130" spans="1:7">
      <c r="A130" s="3">
        <v>42864</v>
      </c>
      <c r="B130" t="s">
        <v>9</v>
      </c>
      <c r="C130">
        <v>71.3</v>
      </c>
      <c r="D130">
        <v>0.63</v>
      </c>
      <c r="E130">
        <v>56</v>
      </c>
      <c r="F130">
        <v>0.3</v>
      </c>
      <c r="G130">
        <v>31</v>
      </c>
    </row>
    <row r="131" spans="1:7">
      <c r="A131" s="3">
        <v>42865</v>
      </c>
      <c r="B131" t="s">
        <v>10</v>
      </c>
      <c r="C131">
        <v>69.400000000000006</v>
      </c>
      <c r="D131">
        <v>0.69</v>
      </c>
      <c r="E131">
        <v>40</v>
      </c>
      <c r="F131">
        <v>0.3</v>
      </c>
      <c r="G131">
        <v>28</v>
      </c>
    </row>
    <row r="132" spans="1:7">
      <c r="A132" s="3">
        <v>42866</v>
      </c>
      <c r="B132" t="s">
        <v>11</v>
      </c>
      <c r="C132">
        <v>72.7</v>
      </c>
      <c r="D132">
        <v>0.67</v>
      </c>
      <c r="E132">
        <v>57</v>
      </c>
      <c r="F132">
        <v>0.3</v>
      </c>
      <c r="G132">
        <v>29</v>
      </c>
    </row>
    <row r="133" spans="1:7">
      <c r="A133" s="3">
        <v>42867</v>
      </c>
      <c r="B133" t="s">
        <v>12</v>
      </c>
      <c r="C133">
        <v>66.7</v>
      </c>
      <c r="D133">
        <v>0.67</v>
      </c>
      <c r="E133">
        <v>40</v>
      </c>
      <c r="F133">
        <v>0.3</v>
      </c>
      <c r="G133">
        <v>29</v>
      </c>
    </row>
    <row r="134" spans="1:7">
      <c r="A134" s="3">
        <v>42868</v>
      </c>
      <c r="B134" t="s">
        <v>13</v>
      </c>
      <c r="C134">
        <v>70</v>
      </c>
      <c r="D134">
        <v>0.65</v>
      </c>
      <c r="E134">
        <v>34</v>
      </c>
      <c r="F134">
        <v>0.3</v>
      </c>
      <c r="G134">
        <v>30</v>
      </c>
    </row>
    <row r="135" spans="1:7">
      <c r="A135" s="3">
        <v>42869</v>
      </c>
      <c r="B135" t="s">
        <v>7</v>
      </c>
      <c r="C135">
        <v>77.3</v>
      </c>
      <c r="D135">
        <v>0.63</v>
      </c>
      <c r="E135">
        <v>58</v>
      </c>
      <c r="F135">
        <v>0.3</v>
      </c>
      <c r="G135">
        <v>31</v>
      </c>
    </row>
    <row r="136" spans="1:7">
      <c r="A136" s="3">
        <v>42870</v>
      </c>
      <c r="B136" t="s">
        <v>8</v>
      </c>
      <c r="C136">
        <v>63.4</v>
      </c>
      <c r="D136">
        <v>0.69</v>
      </c>
      <c r="E136">
        <v>32</v>
      </c>
      <c r="F136">
        <v>0.3</v>
      </c>
      <c r="G136">
        <v>28</v>
      </c>
    </row>
    <row r="137" spans="1:7">
      <c r="A137" s="3">
        <v>42871</v>
      </c>
      <c r="B137" t="s">
        <v>9</v>
      </c>
      <c r="C137">
        <v>65.7</v>
      </c>
      <c r="D137">
        <v>0.67</v>
      </c>
      <c r="E137">
        <v>55</v>
      </c>
      <c r="F137">
        <v>0.3</v>
      </c>
      <c r="G137">
        <v>29</v>
      </c>
    </row>
    <row r="138" spans="1:7">
      <c r="A138" s="3">
        <v>42872</v>
      </c>
      <c r="B138" t="s">
        <v>10</v>
      </c>
      <c r="C138">
        <v>70.7</v>
      </c>
      <c r="D138">
        <v>0.67</v>
      </c>
      <c r="E138">
        <v>43</v>
      </c>
      <c r="F138">
        <v>0.3</v>
      </c>
      <c r="G138">
        <v>29</v>
      </c>
    </row>
    <row r="139" spans="1:7">
      <c r="A139" s="3">
        <v>42873</v>
      </c>
      <c r="B139" t="s">
        <v>11</v>
      </c>
      <c r="C139">
        <v>72</v>
      </c>
      <c r="D139">
        <v>0.67</v>
      </c>
      <c r="E139">
        <v>53</v>
      </c>
      <c r="F139">
        <v>0.3</v>
      </c>
      <c r="G139">
        <v>30</v>
      </c>
    </row>
    <row r="140" spans="1:7">
      <c r="A140" s="3">
        <v>42874</v>
      </c>
      <c r="B140" t="s">
        <v>12</v>
      </c>
      <c r="C140">
        <v>75.3</v>
      </c>
      <c r="D140">
        <v>0.61</v>
      </c>
      <c r="E140">
        <v>58</v>
      </c>
      <c r="F140">
        <v>0.3</v>
      </c>
      <c r="G140">
        <v>31</v>
      </c>
    </row>
    <row r="141" spans="1:7">
      <c r="A141" s="3">
        <v>42875</v>
      </c>
      <c r="B141" t="s">
        <v>13</v>
      </c>
      <c r="C141">
        <v>64.400000000000006</v>
      </c>
      <c r="D141">
        <v>0.67</v>
      </c>
      <c r="E141">
        <v>59</v>
      </c>
      <c r="F141">
        <v>0.3</v>
      </c>
      <c r="G141">
        <v>28</v>
      </c>
    </row>
    <row r="142" spans="1:7">
      <c r="A142" s="3">
        <v>42876</v>
      </c>
      <c r="B142" t="s">
        <v>7</v>
      </c>
      <c r="C142">
        <v>71.7</v>
      </c>
      <c r="D142">
        <v>0.69</v>
      </c>
      <c r="E142">
        <v>47</v>
      </c>
      <c r="F142">
        <v>0.3</v>
      </c>
      <c r="G142">
        <v>29</v>
      </c>
    </row>
    <row r="143" spans="1:7">
      <c r="A143" s="3">
        <v>42877</v>
      </c>
      <c r="B143" t="s">
        <v>8</v>
      </c>
      <c r="C143">
        <v>71</v>
      </c>
      <c r="D143">
        <v>0.67</v>
      </c>
      <c r="E143">
        <v>34</v>
      </c>
      <c r="F143">
        <v>0.3</v>
      </c>
      <c r="G143">
        <v>30</v>
      </c>
    </row>
    <row r="144" spans="1:7">
      <c r="A144" s="3">
        <v>42878</v>
      </c>
      <c r="B144" t="s">
        <v>9</v>
      </c>
      <c r="C144">
        <v>76.3</v>
      </c>
      <c r="D144">
        <v>0.63</v>
      </c>
      <c r="E144">
        <v>45</v>
      </c>
      <c r="F144">
        <v>0.3</v>
      </c>
      <c r="G144">
        <v>31</v>
      </c>
    </row>
    <row r="145" spans="1:7">
      <c r="A145" s="3">
        <v>42879</v>
      </c>
      <c r="B145" t="s">
        <v>10</v>
      </c>
      <c r="C145">
        <v>69.400000000000006</v>
      </c>
      <c r="D145">
        <v>0.69</v>
      </c>
      <c r="E145">
        <v>34</v>
      </c>
      <c r="F145">
        <v>0.3</v>
      </c>
      <c r="G145">
        <v>28</v>
      </c>
    </row>
    <row r="146" spans="1:7">
      <c r="A146" s="3">
        <v>42880</v>
      </c>
      <c r="B146" t="s">
        <v>11</v>
      </c>
      <c r="C146">
        <v>71.7</v>
      </c>
      <c r="D146">
        <v>0.69</v>
      </c>
      <c r="E146">
        <v>53</v>
      </c>
      <c r="F146">
        <v>0.3</v>
      </c>
      <c r="G146">
        <v>29</v>
      </c>
    </row>
    <row r="147" spans="1:7">
      <c r="A147" s="3">
        <v>42881</v>
      </c>
      <c r="B147" t="s">
        <v>12</v>
      </c>
      <c r="C147">
        <v>72</v>
      </c>
      <c r="D147">
        <v>0.67</v>
      </c>
      <c r="E147">
        <v>63</v>
      </c>
      <c r="F147">
        <v>0.3</v>
      </c>
      <c r="G147">
        <v>30</v>
      </c>
    </row>
    <row r="148" spans="1:7">
      <c r="A148" s="3">
        <v>42882</v>
      </c>
      <c r="B148" t="s">
        <v>13</v>
      </c>
      <c r="C148">
        <v>77.3</v>
      </c>
      <c r="D148">
        <v>0.63</v>
      </c>
      <c r="E148">
        <v>56</v>
      </c>
      <c r="F148">
        <v>0.3</v>
      </c>
      <c r="G148">
        <v>31</v>
      </c>
    </row>
    <row r="149" spans="1:7">
      <c r="A149" s="3">
        <v>42883</v>
      </c>
      <c r="B149" t="s">
        <v>7</v>
      </c>
      <c r="C149">
        <v>71.7</v>
      </c>
      <c r="D149">
        <v>0.65</v>
      </c>
      <c r="E149">
        <v>45</v>
      </c>
      <c r="F149">
        <v>0.3</v>
      </c>
      <c r="G149">
        <v>29</v>
      </c>
    </row>
    <row r="150" spans="1:7">
      <c r="A150" s="3">
        <v>42884</v>
      </c>
      <c r="B150" t="s">
        <v>8</v>
      </c>
      <c r="C150">
        <v>66.7</v>
      </c>
      <c r="D150">
        <v>0.65</v>
      </c>
      <c r="E150">
        <v>32</v>
      </c>
      <c r="F150">
        <v>0.3</v>
      </c>
      <c r="G150">
        <v>29</v>
      </c>
    </row>
    <row r="151" spans="1:7">
      <c r="A151" s="3">
        <v>42885</v>
      </c>
      <c r="B151" t="s">
        <v>9</v>
      </c>
      <c r="C151">
        <v>75</v>
      </c>
      <c r="D151">
        <v>0.67</v>
      </c>
      <c r="E151">
        <v>43</v>
      </c>
      <c r="F151">
        <v>0.3</v>
      </c>
      <c r="G151">
        <v>30</v>
      </c>
    </row>
    <row r="152" spans="1:7">
      <c r="A152" s="3">
        <v>42886</v>
      </c>
      <c r="B152" t="s">
        <v>10</v>
      </c>
      <c r="C152">
        <v>77.3</v>
      </c>
      <c r="D152">
        <v>0.65</v>
      </c>
      <c r="E152">
        <v>56</v>
      </c>
      <c r="F152">
        <v>0.3</v>
      </c>
      <c r="G152">
        <v>31</v>
      </c>
    </row>
    <row r="153" spans="1:7">
      <c r="A153" s="3">
        <v>42887</v>
      </c>
      <c r="B153" t="s">
        <v>11</v>
      </c>
      <c r="C153">
        <v>71.3</v>
      </c>
      <c r="D153">
        <v>0.65</v>
      </c>
      <c r="E153">
        <v>42</v>
      </c>
      <c r="F153">
        <v>0.3</v>
      </c>
      <c r="G153">
        <v>31</v>
      </c>
    </row>
    <row r="154" spans="1:7">
      <c r="A154" s="3">
        <v>42888</v>
      </c>
      <c r="B154" t="s">
        <v>12</v>
      </c>
      <c r="C154">
        <v>79.900000000000006</v>
      </c>
      <c r="D154">
        <v>0.59</v>
      </c>
      <c r="E154">
        <v>48</v>
      </c>
      <c r="F154">
        <v>0.3</v>
      </c>
      <c r="G154">
        <v>33</v>
      </c>
    </row>
    <row r="155" spans="1:7">
      <c r="A155" s="3">
        <v>42889</v>
      </c>
      <c r="B155" t="s">
        <v>13</v>
      </c>
      <c r="C155">
        <v>81.5</v>
      </c>
      <c r="D155">
        <v>0.56000000000000005</v>
      </c>
      <c r="E155">
        <v>59</v>
      </c>
      <c r="F155">
        <v>0.3</v>
      </c>
      <c r="G155">
        <v>35</v>
      </c>
    </row>
    <row r="156" spans="1:7">
      <c r="A156" s="3">
        <v>42890</v>
      </c>
      <c r="B156" t="s">
        <v>7</v>
      </c>
      <c r="C156">
        <v>90.4</v>
      </c>
      <c r="D156">
        <v>0.51</v>
      </c>
      <c r="E156">
        <v>43</v>
      </c>
      <c r="F156">
        <v>0.3</v>
      </c>
      <c r="G156">
        <v>38</v>
      </c>
    </row>
    <row r="157" spans="1:7">
      <c r="A157" s="3">
        <v>42891</v>
      </c>
      <c r="B157" t="s">
        <v>8</v>
      </c>
      <c r="C157">
        <v>78.599999999999994</v>
      </c>
      <c r="D157">
        <v>0.59</v>
      </c>
      <c r="E157">
        <v>36</v>
      </c>
      <c r="F157">
        <v>0.3</v>
      </c>
      <c r="G157">
        <v>32</v>
      </c>
    </row>
    <row r="158" spans="1:7">
      <c r="A158" s="3">
        <v>42892</v>
      </c>
      <c r="B158" t="s">
        <v>9</v>
      </c>
      <c r="C158">
        <v>84.2</v>
      </c>
      <c r="D158">
        <v>0.56000000000000005</v>
      </c>
      <c r="E158">
        <v>44</v>
      </c>
      <c r="F158">
        <v>0.3</v>
      </c>
      <c r="G158">
        <v>34</v>
      </c>
    </row>
    <row r="159" spans="1:7">
      <c r="A159" s="3">
        <v>42893</v>
      </c>
      <c r="B159" t="s">
        <v>10</v>
      </c>
      <c r="C159">
        <v>86.8</v>
      </c>
      <c r="D159">
        <v>0.56000000000000005</v>
      </c>
      <c r="E159">
        <v>58</v>
      </c>
      <c r="F159">
        <v>0.3</v>
      </c>
      <c r="G159">
        <v>36</v>
      </c>
    </row>
    <row r="160" spans="1:7">
      <c r="A160" s="3">
        <v>42894</v>
      </c>
      <c r="B160" t="s">
        <v>11</v>
      </c>
      <c r="C160">
        <v>90.7</v>
      </c>
      <c r="D160">
        <v>0.5</v>
      </c>
      <c r="E160">
        <v>46</v>
      </c>
      <c r="F160">
        <v>0.3</v>
      </c>
      <c r="G160">
        <v>39</v>
      </c>
    </row>
    <row r="161" spans="1:7">
      <c r="A161" s="3">
        <v>42895</v>
      </c>
      <c r="B161" t="s">
        <v>12</v>
      </c>
      <c r="C161">
        <v>77.599999999999994</v>
      </c>
      <c r="D161">
        <v>0.61</v>
      </c>
      <c r="E161">
        <v>44</v>
      </c>
      <c r="F161">
        <v>0.3</v>
      </c>
      <c r="G161">
        <v>32</v>
      </c>
    </row>
    <row r="162" spans="1:7">
      <c r="A162" s="3">
        <v>42896</v>
      </c>
      <c r="B162" t="s">
        <v>13</v>
      </c>
      <c r="C162">
        <v>79.5</v>
      </c>
      <c r="D162">
        <v>0.54</v>
      </c>
      <c r="E162">
        <v>54</v>
      </c>
      <c r="F162">
        <v>0.3</v>
      </c>
      <c r="G162">
        <v>35</v>
      </c>
    </row>
    <row r="163" spans="1:7">
      <c r="A163" s="3">
        <v>42897</v>
      </c>
      <c r="B163" t="s">
        <v>7</v>
      </c>
      <c r="C163">
        <v>84.8</v>
      </c>
      <c r="D163">
        <v>0.53</v>
      </c>
      <c r="E163">
        <v>42</v>
      </c>
      <c r="F163">
        <v>0.3</v>
      </c>
      <c r="G163">
        <v>36</v>
      </c>
    </row>
    <row r="164" spans="1:7">
      <c r="A164" s="3">
        <v>42898</v>
      </c>
      <c r="B164" t="s">
        <v>8</v>
      </c>
      <c r="C164">
        <v>93</v>
      </c>
      <c r="D164">
        <v>0.5</v>
      </c>
      <c r="E164">
        <v>67</v>
      </c>
      <c r="F164">
        <v>0.3</v>
      </c>
      <c r="G164">
        <v>40</v>
      </c>
    </row>
    <row r="165" spans="1:7">
      <c r="A165" s="3">
        <v>42899</v>
      </c>
      <c r="B165" t="s">
        <v>9</v>
      </c>
      <c r="C165">
        <v>75.599999999999994</v>
      </c>
      <c r="D165">
        <v>0.59</v>
      </c>
      <c r="E165">
        <v>65</v>
      </c>
      <c r="F165">
        <v>0.3</v>
      </c>
      <c r="G165">
        <v>32</v>
      </c>
    </row>
    <row r="166" spans="1:7">
      <c r="A166" s="3">
        <v>42900</v>
      </c>
      <c r="B166" t="s">
        <v>10</v>
      </c>
      <c r="C166">
        <v>80.5</v>
      </c>
      <c r="D166">
        <v>0.56999999999999995</v>
      </c>
      <c r="E166">
        <v>48</v>
      </c>
      <c r="F166">
        <v>0.3</v>
      </c>
      <c r="G166">
        <v>35</v>
      </c>
    </row>
    <row r="167" spans="1:7">
      <c r="A167" s="3">
        <v>42901</v>
      </c>
      <c r="B167" t="s">
        <v>11</v>
      </c>
      <c r="C167">
        <v>84.8</v>
      </c>
      <c r="D167">
        <v>0.56000000000000005</v>
      </c>
      <c r="E167">
        <v>50</v>
      </c>
      <c r="F167">
        <v>0.3</v>
      </c>
      <c r="G167">
        <v>36</v>
      </c>
    </row>
    <row r="168" spans="1:7">
      <c r="A168" s="3">
        <v>42902</v>
      </c>
      <c r="B168" t="s">
        <v>12</v>
      </c>
      <c r="C168">
        <v>99.3</v>
      </c>
      <c r="D168">
        <v>0.47</v>
      </c>
      <c r="E168">
        <v>77</v>
      </c>
      <c r="F168">
        <v>0.3</v>
      </c>
      <c r="G168">
        <v>41</v>
      </c>
    </row>
    <row r="169" spans="1:7">
      <c r="A169" s="3">
        <v>42903</v>
      </c>
      <c r="B169" t="s">
        <v>13</v>
      </c>
      <c r="C169">
        <v>76.3</v>
      </c>
      <c r="D169">
        <v>0.65</v>
      </c>
      <c r="E169">
        <v>47</v>
      </c>
      <c r="F169">
        <v>0.3</v>
      </c>
      <c r="G169">
        <v>31</v>
      </c>
    </row>
    <row r="170" spans="1:7">
      <c r="A170" s="3">
        <v>42904</v>
      </c>
      <c r="B170" t="s">
        <v>7</v>
      </c>
      <c r="C170">
        <v>72.599999999999994</v>
      </c>
      <c r="D170">
        <v>0.59</v>
      </c>
      <c r="E170">
        <v>60</v>
      </c>
      <c r="F170">
        <v>0.3</v>
      </c>
      <c r="G170">
        <v>32</v>
      </c>
    </row>
    <row r="171" spans="1:7">
      <c r="A171" s="3">
        <v>42905</v>
      </c>
      <c r="B171" t="s">
        <v>8</v>
      </c>
      <c r="C171">
        <v>86.5</v>
      </c>
      <c r="D171">
        <v>0.56000000000000005</v>
      </c>
      <c r="E171">
        <v>66</v>
      </c>
      <c r="F171">
        <v>0.3</v>
      </c>
      <c r="G171">
        <v>35</v>
      </c>
    </row>
    <row r="172" spans="1:7">
      <c r="A172" s="3">
        <v>42906</v>
      </c>
      <c r="B172" t="s">
        <v>9</v>
      </c>
      <c r="C172">
        <v>85.1</v>
      </c>
      <c r="D172">
        <v>0.54</v>
      </c>
      <c r="E172">
        <v>70</v>
      </c>
      <c r="F172">
        <v>0.3</v>
      </c>
      <c r="G172">
        <v>37</v>
      </c>
    </row>
    <row r="173" spans="1:7">
      <c r="A173" s="3">
        <v>42907</v>
      </c>
      <c r="B173" t="s">
        <v>10</v>
      </c>
      <c r="C173">
        <v>94.3</v>
      </c>
      <c r="D173">
        <v>0.47</v>
      </c>
      <c r="E173">
        <v>76</v>
      </c>
      <c r="F173">
        <v>0.3</v>
      </c>
      <c r="G173">
        <v>41</v>
      </c>
    </row>
    <row r="174" spans="1:7">
      <c r="A174" s="3">
        <v>42908</v>
      </c>
      <c r="B174" t="s">
        <v>11</v>
      </c>
      <c r="C174">
        <v>72.3</v>
      </c>
      <c r="D174">
        <v>0.65</v>
      </c>
      <c r="E174">
        <v>36</v>
      </c>
      <c r="F174">
        <v>0.3</v>
      </c>
      <c r="G174">
        <v>31</v>
      </c>
    </row>
    <row r="175" spans="1:7">
      <c r="A175" s="3">
        <v>42909</v>
      </c>
      <c r="B175" t="s">
        <v>12</v>
      </c>
      <c r="C175">
        <v>79.900000000000006</v>
      </c>
      <c r="D175">
        <v>0.61</v>
      </c>
      <c r="E175">
        <v>39</v>
      </c>
      <c r="F175">
        <v>0.3</v>
      </c>
      <c r="G175">
        <v>33</v>
      </c>
    </row>
    <row r="176" spans="1:7">
      <c r="A176" s="3">
        <v>42910</v>
      </c>
      <c r="B176" t="s">
        <v>13</v>
      </c>
      <c r="C176">
        <v>80.5</v>
      </c>
      <c r="D176">
        <v>0.56999999999999995</v>
      </c>
      <c r="E176">
        <v>50</v>
      </c>
      <c r="F176">
        <v>0.3</v>
      </c>
      <c r="G176">
        <v>35</v>
      </c>
    </row>
    <row r="177" spans="1:7">
      <c r="A177" s="3">
        <v>42911</v>
      </c>
      <c r="B177" t="s">
        <v>7</v>
      </c>
      <c r="C177">
        <v>85.1</v>
      </c>
      <c r="D177">
        <v>0.51</v>
      </c>
      <c r="E177">
        <v>58</v>
      </c>
      <c r="F177">
        <v>0.3</v>
      </c>
      <c r="G177">
        <v>37</v>
      </c>
    </row>
    <row r="178" spans="1:7">
      <c r="A178" s="3">
        <v>42912</v>
      </c>
      <c r="B178" t="s">
        <v>8</v>
      </c>
      <c r="C178">
        <v>102.6</v>
      </c>
      <c r="D178">
        <v>0.47</v>
      </c>
      <c r="E178">
        <v>60</v>
      </c>
      <c r="F178">
        <v>0.3</v>
      </c>
      <c r="G178">
        <v>42</v>
      </c>
    </row>
    <row r="179" spans="1:7">
      <c r="A179" s="3">
        <v>42913</v>
      </c>
      <c r="B179" t="s">
        <v>9</v>
      </c>
      <c r="C179">
        <v>75.3</v>
      </c>
      <c r="D179">
        <v>0.63</v>
      </c>
      <c r="E179">
        <v>62</v>
      </c>
      <c r="F179">
        <v>0.3</v>
      </c>
      <c r="G179">
        <v>31</v>
      </c>
    </row>
    <row r="180" spans="1:7">
      <c r="A180" s="3">
        <v>42914</v>
      </c>
      <c r="B180" t="s">
        <v>10</v>
      </c>
      <c r="C180">
        <v>75.900000000000006</v>
      </c>
      <c r="D180">
        <v>0.59</v>
      </c>
      <c r="E180">
        <v>65</v>
      </c>
      <c r="F180">
        <v>0.3</v>
      </c>
      <c r="G180">
        <v>33</v>
      </c>
    </row>
    <row r="181" spans="1:7">
      <c r="A181" s="3">
        <v>42915</v>
      </c>
      <c r="B181" t="s">
        <v>11</v>
      </c>
      <c r="C181">
        <v>86.5</v>
      </c>
      <c r="D181">
        <v>0.54</v>
      </c>
      <c r="E181">
        <v>64</v>
      </c>
      <c r="F181">
        <v>0.3</v>
      </c>
      <c r="G181">
        <v>35</v>
      </c>
    </row>
    <row r="182" spans="1:7">
      <c r="A182" s="3">
        <v>42916</v>
      </c>
      <c r="B182" t="s">
        <v>12</v>
      </c>
      <c r="C182">
        <v>89.4</v>
      </c>
      <c r="D182">
        <v>0.53</v>
      </c>
      <c r="E182">
        <v>47</v>
      </c>
      <c r="F182">
        <v>0.3</v>
      </c>
      <c r="G182">
        <v>38</v>
      </c>
    </row>
    <row r="183" spans="1:7">
      <c r="A183" s="3">
        <v>42917</v>
      </c>
      <c r="B183" t="s">
        <v>13</v>
      </c>
      <c r="C183">
        <v>102.9</v>
      </c>
      <c r="D183">
        <v>0.47</v>
      </c>
      <c r="E183">
        <v>59</v>
      </c>
      <c r="F183">
        <v>0.5</v>
      </c>
      <c r="G183">
        <v>43</v>
      </c>
    </row>
    <row r="184" spans="1:7">
      <c r="A184" s="3">
        <v>42918</v>
      </c>
      <c r="B184" t="s">
        <v>7</v>
      </c>
      <c r="C184">
        <v>93.4</v>
      </c>
      <c r="D184">
        <v>0.51</v>
      </c>
      <c r="E184">
        <v>68</v>
      </c>
      <c r="F184">
        <v>0.5</v>
      </c>
      <c r="G184">
        <v>38</v>
      </c>
    </row>
    <row r="185" spans="1:7">
      <c r="A185" s="3">
        <v>42919</v>
      </c>
      <c r="B185" t="s">
        <v>8</v>
      </c>
      <c r="C185">
        <v>81.5</v>
      </c>
      <c r="D185">
        <v>0.54</v>
      </c>
      <c r="E185">
        <v>68</v>
      </c>
      <c r="F185">
        <v>0.5</v>
      </c>
      <c r="G185">
        <v>35</v>
      </c>
    </row>
    <row r="186" spans="1:7">
      <c r="A186" s="3">
        <v>42920</v>
      </c>
      <c r="B186" t="s">
        <v>9</v>
      </c>
      <c r="C186">
        <v>84.2</v>
      </c>
      <c r="D186">
        <v>0.59</v>
      </c>
      <c r="E186">
        <v>49</v>
      </c>
      <c r="F186">
        <v>0.5</v>
      </c>
      <c r="G186">
        <v>34</v>
      </c>
    </row>
    <row r="187" spans="1:7">
      <c r="A187" s="3">
        <v>42921</v>
      </c>
      <c r="B187" t="s">
        <v>10</v>
      </c>
      <c r="C187">
        <v>73.599999999999994</v>
      </c>
      <c r="D187">
        <v>0.63</v>
      </c>
      <c r="E187">
        <v>55</v>
      </c>
      <c r="F187">
        <v>0.5</v>
      </c>
      <c r="G187">
        <v>32</v>
      </c>
    </row>
    <row r="188" spans="1:7">
      <c r="A188" s="3">
        <v>42922</v>
      </c>
      <c r="B188" t="s">
        <v>11</v>
      </c>
      <c r="C188">
        <v>91.7</v>
      </c>
      <c r="D188">
        <v>0.51</v>
      </c>
      <c r="E188">
        <v>46</v>
      </c>
      <c r="F188">
        <v>0.5</v>
      </c>
      <c r="G188">
        <v>39</v>
      </c>
    </row>
    <row r="189" spans="1:7">
      <c r="A189" s="3">
        <v>42923</v>
      </c>
      <c r="B189" t="s">
        <v>12</v>
      </c>
      <c r="C189">
        <v>82.5</v>
      </c>
      <c r="D189">
        <v>0.56999999999999995</v>
      </c>
      <c r="E189">
        <v>41</v>
      </c>
      <c r="F189">
        <v>0.5</v>
      </c>
      <c r="G189">
        <v>35</v>
      </c>
    </row>
    <row r="190" spans="1:7">
      <c r="A190" s="3">
        <v>42924</v>
      </c>
      <c r="B190" t="s">
        <v>13</v>
      </c>
      <c r="C190">
        <v>83.2</v>
      </c>
      <c r="D190">
        <v>0.56999999999999995</v>
      </c>
      <c r="E190">
        <v>44</v>
      </c>
      <c r="F190">
        <v>0.5</v>
      </c>
      <c r="G190">
        <v>34</v>
      </c>
    </row>
    <row r="191" spans="1:7">
      <c r="A191" s="3">
        <v>42925</v>
      </c>
      <c r="B191" t="s">
        <v>7</v>
      </c>
      <c r="C191">
        <v>77.900000000000006</v>
      </c>
      <c r="D191">
        <v>0.59</v>
      </c>
      <c r="E191">
        <v>44</v>
      </c>
      <c r="F191">
        <v>0.5</v>
      </c>
      <c r="G191">
        <v>33</v>
      </c>
    </row>
    <row r="192" spans="1:7">
      <c r="A192" s="3">
        <v>42926</v>
      </c>
      <c r="B192" t="s">
        <v>8</v>
      </c>
      <c r="C192">
        <v>98</v>
      </c>
      <c r="D192">
        <v>0.49</v>
      </c>
      <c r="E192">
        <v>66</v>
      </c>
      <c r="F192">
        <v>0.5</v>
      </c>
      <c r="G192">
        <v>40</v>
      </c>
    </row>
    <row r="193" spans="1:7">
      <c r="A193" s="3">
        <v>42927</v>
      </c>
      <c r="B193" t="s">
        <v>9</v>
      </c>
      <c r="C193">
        <v>83.5</v>
      </c>
      <c r="D193">
        <v>0.54</v>
      </c>
      <c r="E193">
        <v>40</v>
      </c>
      <c r="F193">
        <v>0.5</v>
      </c>
      <c r="G193">
        <v>35</v>
      </c>
    </row>
    <row r="194" spans="1:7">
      <c r="A194" s="3">
        <v>42928</v>
      </c>
      <c r="B194" t="s">
        <v>10</v>
      </c>
      <c r="C194">
        <v>80.2</v>
      </c>
      <c r="D194">
        <v>0.56000000000000005</v>
      </c>
      <c r="E194">
        <v>39</v>
      </c>
      <c r="F194">
        <v>0.5</v>
      </c>
      <c r="G194">
        <v>34</v>
      </c>
    </row>
    <row r="195" spans="1:7">
      <c r="A195" s="3">
        <v>42929</v>
      </c>
      <c r="B195" t="s">
        <v>11</v>
      </c>
      <c r="C195">
        <v>78.900000000000006</v>
      </c>
      <c r="D195">
        <v>0.61</v>
      </c>
      <c r="E195">
        <v>49</v>
      </c>
      <c r="F195">
        <v>0.5</v>
      </c>
      <c r="G195">
        <v>33</v>
      </c>
    </row>
    <row r="196" spans="1:7">
      <c r="A196" s="3">
        <v>42930</v>
      </c>
      <c r="B196" t="s">
        <v>12</v>
      </c>
      <c r="C196">
        <v>92</v>
      </c>
      <c r="D196">
        <v>0.5</v>
      </c>
      <c r="E196">
        <v>80</v>
      </c>
      <c r="F196">
        <v>0.5</v>
      </c>
      <c r="G196">
        <v>40</v>
      </c>
    </row>
    <row r="197" spans="1:7">
      <c r="A197" s="3">
        <v>42931</v>
      </c>
      <c r="B197" t="s">
        <v>13</v>
      </c>
      <c r="C197">
        <v>82.5</v>
      </c>
      <c r="D197">
        <v>0.54</v>
      </c>
      <c r="E197">
        <v>56</v>
      </c>
      <c r="F197">
        <v>0.5</v>
      </c>
      <c r="G197">
        <v>35</v>
      </c>
    </row>
    <row r="198" spans="1:7">
      <c r="A198" s="3">
        <v>42932</v>
      </c>
      <c r="B198" t="s">
        <v>7</v>
      </c>
      <c r="C198">
        <v>79.2</v>
      </c>
      <c r="D198">
        <v>0.59</v>
      </c>
      <c r="E198">
        <v>50</v>
      </c>
      <c r="F198">
        <v>0.5</v>
      </c>
      <c r="G198">
        <v>34</v>
      </c>
    </row>
    <row r="199" spans="1:7">
      <c r="A199" s="3">
        <v>42933</v>
      </c>
      <c r="B199" t="s">
        <v>8</v>
      </c>
      <c r="C199">
        <v>80.900000000000006</v>
      </c>
      <c r="D199">
        <v>0.56999999999999995</v>
      </c>
      <c r="E199">
        <v>64</v>
      </c>
      <c r="F199">
        <v>0.5</v>
      </c>
      <c r="G199">
        <v>33</v>
      </c>
    </row>
    <row r="200" spans="1:7">
      <c r="A200" s="3">
        <v>42934</v>
      </c>
      <c r="B200" t="s">
        <v>9</v>
      </c>
      <c r="C200">
        <v>99.3</v>
      </c>
      <c r="D200">
        <v>0.47</v>
      </c>
      <c r="E200">
        <v>76</v>
      </c>
      <c r="F200">
        <v>0.5</v>
      </c>
      <c r="G200">
        <v>41</v>
      </c>
    </row>
    <row r="201" spans="1:7">
      <c r="A201" s="3">
        <v>42935</v>
      </c>
      <c r="B201" t="s">
        <v>10</v>
      </c>
      <c r="C201">
        <v>83.8</v>
      </c>
      <c r="D201">
        <v>0.56000000000000005</v>
      </c>
      <c r="E201">
        <v>44</v>
      </c>
      <c r="F201">
        <v>0.5</v>
      </c>
      <c r="G201">
        <v>36</v>
      </c>
    </row>
    <row r="202" spans="1:7">
      <c r="A202" s="3">
        <v>42936</v>
      </c>
      <c r="B202" t="s">
        <v>11</v>
      </c>
      <c r="C202">
        <v>86.5</v>
      </c>
      <c r="D202">
        <v>0.56999999999999995</v>
      </c>
      <c r="E202">
        <v>44</v>
      </c>
      <c r="F202">
        <v>0.5</v>
      </c>
      <c r="G202">
        <v>35</v>
      </c>
    </row>
    <row r="203" spans="1:7">
      <c r="A203" s="3">
        <v>42937</v>
      </c>
      <c r="B203" t="s">
        <v>12</v>
      </c>
      <c r="C203">
        <v>76.900000000000006</v>
      </c>
      <c r="D203">
        <v>0.56999999999999995</v>
      </c>
      <c r="E203">
        <v>59</v>
      </c>
      <c r="F203">
        <v>0.5</v>
      </c>
      <c r="G203">
        <v>33</v>
      </c>
    </row>
    <row r="204" spans="1:7">
      <c r="A204" s="3">
        <v>42938</v>
      </c>
      <c r="B204" t="s">
        <v>13</v>
      </c>
      <c r="C204">
        <v>99.6</v>
      </c>
      <c r="D204">
        <v>0.47</v>
      </c>
      <c r="E204">
        <v>49</v>
      </c>
      <c r="F204">
        <v>0.5</v>
      </c>
      <c r="G204">
        <v>42</v>
      </c>
    </row>
    <row r="205" spans="1:7">
      <c r="A205" s="3">
        <v>42939</v>
      </c>
      <c r="B205" t="s">
        <v>7</v>
      </c>
      <c r="C205">
        <v>89.1</v>
      </c>
      <c r="D205">
        <v>0.51</v>
      </c>
      <c r="E205">
        <v>72</v>
      </c>
      <c r="F205">
        <v>0.5</v>
      </c>
      <c r="G205">
        <v>37</v>
      </c>
    </row>
    <row r="206" spans="1:7">
      <c r="A206" s="3">
        <v>42940</v>
      </c>
      <c r="B206" t="s">
        <v>8</v>
      </c>
      <c r="C206">
        <v>83.5</v>
      </c>
      <c r="D206">
        <v>0.56999999999999995</v>
      </c>
      <c r="E206">
        <v>69</v>
      </c>
      <c r="F206">
        <v>0.5</v>
      </c>
      <c r="G206">
        <v>35</v>
      </c>
    </row>
    <row r="207" spans="1:7">
      <c r="A207" s="3">
        <v>42941</v>
      </c>
      <c r="B207" t="s">
        <v>9</v>
      </c>
      <c r="C207">
        <v>79.900000000000006</v>
      </c>
      <c r="D207">
        <v>0.56999999999999995</v>
      </c>
      <c r="E207">
        <v>64</v>
      </c>
      <c r="F207">
        <v>0.5</v>
      </c>
      <c r="G207">
        <v>33</v>
      </c>
    </row>
    <row r="208" spans="1:7">
      <c r="A208" s="3">
        <v>42942</v>
      </c>
      <c r="B208" t="s">
        <v>10</v>
      </c>
      <c r="C208">
        <v>76.599999999999994</v>
      </c>
      <c r="D208">
        <v>0.59</v>
      </c>
      <c r="E208">
        <v>37</v>
      </c>
      <c r="F208">
        <v>0.5</v>
      </c>
      <c r="G208">
        <v>32</v>
      </c>
    </row>
    <row r="209" spans="1:7">
      <c r="A209" s="3">
        <v>42943</v>
      </c>
      <c r="B209" t="s">
        <v>11</v>
      </c>
      <c r="C209">
        <v>97.9</v>
      </c>
      <c r="D209">
        <v>0.47</v>
      </c>
      <c r="E209">
        <v>74</v>
      </c>
      <c r="F209">
        <v>0.5</v>
      </c>
      <c r="G209">
        <v>43</v>
      </c>
    </row>
    <row r="210" spans="1:7">
      <c r="A210" s="3">
        <v>42944</v>
      </c>
      <c r="B210" t="s">
        <v>12</v>
      </c>
      <c r="C210">
        <v>87.4</v>
      </c>
      <c r="D210">
        <v>0.51</v>
      </c>
      <c r="E210">
        <v>58</v>
      </c>
      <c r="F210">
        <v>0.5</v>
      </c>
      <c r="G210">
        <v>38</v>
      </c>
    </row>
    <row r="211" spans="1:7">
      <c r="A211" s="3">
        <v>42945</v>
      </c>
      <c r="B211" t="s">
        <v>13</v>
      </c>
      <c r="C211">
        <v>85.5</v>
      </c>
      <c r="D211">
        <v>0.56999999999999995</v>
      </c>
      <c r="E211">
        <v>50</v>
      </c>
      <c r="F211">
        <v>0.5</v>
      </c>
      <c r="G211">
        <v>35</v>
      </c>
    </row>
    <row r="212" spans="1:7">
      <c r="A212" s="3">
        <v>42946</v>
      </c>
      <c r="B212" t="s">
        <v>7</v>
      </c>
      <c r="C212">
        <v>78.2</v>
      </c>
      <c r="D212">
        <v>0.59</v>
      </c>
      <c r="E212">
        <v>52</v>
      </c>
      <c r="F212">
        <v>0.5</v>
      </c>
      <c r="G212">
        <v>34</v>
      </c>
    </row>
    <row r="213" spans="1:7">
      <c r="A213" s="3">
        <v>42947</v>
      </c>
      <c r="B213" t="s">
        <v>8</v>
      </c>
      <c r="C213">
        <v>74.599999999999994</v>
      </c>
      <c r="D213">
        <v>0.61</v>
      </c>
      <c r="E213">
        <v>38</v>
      </c>
      <c r="F213">
        <v>0.5</v>
      </c>
      <c r="G213">
        <v>32</v>
      </c>
    </row>
    <row r="214" spans="1:7">
      <c r="A214" s="3">
        <v>42948</v>
      </c>
      <c r="B214" t="s">
        <v>9</v>
      </c>
      <c r="C214">
        <v>75.599999999999994</v>
      </c>
      <c r="D214">
        <v>0.63</v>
      </c>
      <c r="E214">
        <v>56</v>
      </c>
      <c r="F214">
        <v>0.5</v>
      </c>
      <c r="G214">
        <v>32</v>
      </c>
    </row>
    <row r="215" spans="1:7">
      <c r="A215" s="3">
        <v>42949</v>
      </c>
      <c r="B215" t="s">
        <v>10</v>
      </c>
      <c r="C215">
        <v>76.3</v>
      </c>
      <c r="D215">
        <v>0.63</v>
      </c>
      <c r="E215">
        <v>48</v>
      </c>
      <c r="F215">
        <v>0.5</v>
      </c>
      <c r="G215">
        <v>31</v>
      </c>
    </row>
    <row r="216" spans="1:7">
      <c r="A216" s="3">
        <v>42950</v>
      </c>
      <c r="B216" t="s">
        <v>11</v>
      </c>
      <c r="C216">
        <v>75</v>
      </c>
      <c r="D216">
        <v>0.63</v>
      </c>
      <c r="E216">
        <v>52</v>
      </c>
      <c r="F216">
        <v>0.5</v>
      </c>
      <c r="G216">
        <v>30</v>
      </c>
    </row>
    <row r="217" spans="1:7">
      <c r="A217" s="3">
        <v>42951</v>
      </c>
      <c r="B217" t="s">
        <v>12</v>
      </c>
      <c r="C217">
        <v>70.7</v>
      </c>
      <c r="D217">
        <v>0.69</v>
      </c>
      <c r="E217">
        <v>34</v>
      </c>
      <c r="F217">
        <v>0.5</v>
      </c>
      <c r="G217">
        <v>29</v>
      </c>
    </row>
    <row r="218" spans="1:7">
      <c r="A218" s="3">
        <v>42952</v>
      </c>
      <c r="B218" t="s">
        <v>13</v>
      </c>
      <c r="C218">
        <v>76.599999999999994</v>
      </c>
      <c r="D218">
        <v>0.61</v>
      </c>
      <c r="E218">
        <v>66</v>
      </c>
      <c r="F218">
        <v>0.5</v>
      </c>
      <c r="G218">
        <v>32</v>
      </c>
    </row>
    <row r="219" spans="1:7">
      <c r="A219" s="3">
        <v>42953</v>
      </c>
      <c r="B219" t="s">
        <v>7</v>
      </c>
      <c r="C219">
        <v>77.3</v>
      </c>
      <c r="D219">
        <v>0.61</v>
      </c>
      <c r="E219">
        <v>36</v>
      </c>
      <c r="F219">
        <v>0.5</v>
      </c>
      <c r="G219">
        <v>31</v>
      </c>
    </row>
    <row r="220" spans="1:7">
      <c r="A220" s="3">
        <v>42954</v>
      </c>
      <c r="B220" t="s">
        <v>8</v>
      </c>
      <c r="C220">
        <v>75</v>
      </c>
      <c r="D220">
        <v>0.67</v>
      </c>
      <c r="E220">
        <v>38</v>
      </c>
      <c r="F220">
        <v>0.5</v>
      </c>
      <c r="G220">
        <v>30</v>
      </c>
    </row>
    <row r="221" spans="1:7">
      <c r="A221" s="3">
        <v>42955</v>
      </c>
      <c r="B221" t="s">
        <v>9</v>
      </c>
      <c r="C221">
        <v>68.7</v>
      </c>
      <c r="D221">
        <v>0.65</v>
      </c>
      <c r="E221">
        <v>50</v>
      </c>
      <c r="F221">
        <v>0.5</v>
      </c>
      <c r="G221">
        <v>29</v>
      </c>
    </row>
    <row r="222" spans="1:7">
      <c r="A222" s="3">
        <v>42956</v>
      </c>
      <c r="B222" t="s">
        <v>10</v>
      </c>
      <c r="C222">
        <v>76.599999999999994</v>
      </c>
      <c r="D222">
        <v>0.63</v>
      </c>
      <c r="E222">
        <v>55</v>
      </c>
      <c r="F222">
        <v>0.5</v>
      </c>
      <c r="G222">
        <v>32</v>
      </c>
    </row>
    <row r="223" spans="1:7">
      <c r="A223" s="3">
        <v>42957</v>
      </c>
      <c r="B223" t="s">
        <v>11</v>
      </c>
      <c r="C223">
        <v>70.3</v>
      </c>
      <c r="D223">
        <v>0.65</v>
      </c>
      <c r="E223">
        <v>56</v>
      </c>
      <c r="F223">
        <v>0.5</v>
      </c>
      <c r="G223">
        <v>31</v>
      </c>
    </row>
    <row r="224" spans="1:7">
      <c r="A224" s="3">
        <v>42958</v>
      </c>
      <c r="B224" t="s">
        <v>12</v>
      </c>
      <c r="C224">
        <v>75</v>
      </c>
      <c r="D224">
        <v>0.67</v>
      </c>
      <c r="E224">
        <v>49</v>
      </c>
      <c r="F224">
        <v>0.5</v>
      </c>
      <c r="G224">
        <v>30</v>
      </c>
    </row>
    <row r="225" spans="1:7">
      <c r="A225" s="3">
        <v>42959</v>
      </c>
      <c r="B225" t="s">
        <v>13</v>
      </c>
      <c r="C225">
        <v>67.7</v>
      </c>
      <c r="D225">
        <v>0.65</v>
      </c>
      <c r="E225">
        <v>43</v>
      </c>
      <c r="F225">
        <v>0.5</v>
      </c>
      <c r="G225">
        <v>29</v>
      </c>
    </row>
    <row r="226" spans="1:7">
      <c r="A226" s="3">
        <v>42960</v>
      </c>
      <c r="B226" t="s">
        <v>7</v>
      </c>
      <c r="C226">
        <v>67.7</v>
      </c>
      <c r="D226">
        <v>0.65</v>
      </c>
      <c r="E226">
        <v>54</v>
      </c>
      <c r="F226">
        <v>0.5</v>
      </c>
      <c r="G226">
        <v>29</v>
      </c>
    </row>
    <row r="227" spans="1:7">
      <c r="A227" s="3">
        <v>42961</v>
      </c>
      <c r="B227" t="s">
        <v>8</v>
      </c>
      <c r="C227">
        <v>72.599999999999994</v>
      </c>
      <c r="D227">
        <v>0.59</v>
      </c>
      <c r="E227">
        <v>43</v>
      </c>
      <c r="F227">
        <v>0.5</v>
      </c>
      <c r="G227">
        <v>32</v>
      </c>
    </row>
    <row r="228" spans="1:7">
      <c r="A228" s="3">
        <v>42962</v>
      </c>
      <c r="B228" t="s">
        <v>9</v>
      </c>
      <c r="C228">
        <v>74.3</v>
      </c>
      <c r="D228">
        <v>0.63</v>
      </c>
      <c r="E228">
        <v>44</v>
      </c>
      <c r="F228">
        <v>0.5</v>
      </c>
      <c r="G228">
        <v>31</v>
      </c>
    </row>
    <row r="229" spans="1:7">
      <c r="A229" s="3">
        <v>42963</v>
      </c>
      <c r="B229" t="s">
        <v>10</v>
      </c>
      <c r="C229">
        <v>71</v>
      </c>
      <c r="D229">
        <v>0.63</v>
      </c>
      <c r="E229">
        <v>49</v>
      </c>
      <c r="F229">
        <v>0.5</v>
      </c>
      <c r="G229">
        <v>30</v>
      </c>
    </row>
    <row r="230" spans="1:7">
      <c r="A230" s="3">
        <v>42964</v>
      </c>
      <c r="B230" t="s">
        <v>11</v>
      </c>
      <c r="C230">
        <v>68</v>
      </c>
      <c r="D230">
        <v>0.67</v>
      </c>
      <c r="E230">
        <v>42</v>
      </c>
      <c r="F230">
        <v>0.5</v>
      </c>
      <c r="G230">
        <v>30</v>
      </c>
    </row>
    <row r="231" spans="1:7">
      <c r="A231" s="3">
        <v>42965</v>
      </c>
      <c r="B231" t="s">
        <v>12</v>
      </c>
      <c r="C231">
        <v>65.7</v>
      </c>
      <c r="D231">
        <v>0.69</v>
      </c>
      <c r="E231">
        <v>45</v>
      </c>
      <c r="F231">
        <v>0.5</v>
      </c>
      <c r="G231">
        <v>29</v>
      </c>
    </row>
    <row r="232" spans="1:7">
      <c r="A232" s="3">
        <v>42966</v>
      </c>
      <c r="B232" t="s">
        <v>13</v>
      </c>
      <c r="C232">
        <v>79.599999999999994</v>
      </c>
      <c r="D232">
        <v>0.61</v>
      </c>
      <c r="E232">
        <v>58</v>
      </c>
      <c r="F232">
        <v>0.5</v>
      </c>
      <c r="G232">
        <v>32</v>
      </c>
    </row>
    <row r="233" spans="1:7">
      <c r="A233" s="3">
        <v>42967</v>
      </c>
      <c r="B233" t="s">
        <v>7</v>
      </c>
      <c r="C233">
        <v>74.3</v>
      </c>
      <c r="D233">
        <v>0.65</v>
      </c>
      <c r="E233">
        <v>53</v>
      </c>
      <c r="F233">
        <v>0.5</v>
      </c>
      <c r="G233">
        <v>31</v>
      </c>
    </row>
    <row r="234" spans="1:7">
      <c r="A234" s="3">
        <v>42968</v>
      </c>
      <c r="B234" t="s">
        <v>8</v>
      </c>
      <c r="C234">
        <v>68</v>
      </c>
      <c r="D234">
        <v>0.65</v>
      </c>
      <c r="E234">
        <v>58</v>
      </c>
      <c r="F234">
        <v>0.5</v>
      </c>
      <c r="G234">
        <v>30</v>
      </c>
    </row>
    <row r="235" spans="1:7">
      <c r="A235" s="3">
        <v>42969</v>
      </c>
      <c r="B235" t="s">
        <v>9</v>
      </c>
      <c r="C235">
        <v>69</v>
      </c>
      <c r="D235">
        <v>0.63</v>
      </c>
      <c r="E235">
        <v>55</v>
      </c>
      <c r="F235">
        <v>0.5</v>
      </c>
      <c r="G235">
        <v>30</v>
      </c>
    </row>
    <row r="236" spans="1:7">
      <c r="A236" s="3">
        <v>42970</v>
      </c>
      <c r="B236" t="s">
        <v>10</v>
      </c>
      <c r="C236">
        <v>70.7</v>
      </c>
      <c r="D236">
        <v>0.67</v>
      </c>
      <c r="E236">
        <v>33</v>
      </c>
      <c r="F236">
        <v>0.5</v>
      </c>
      <c r="G236">
        <v>29</v>
      </c>
    </row>
    <row r="237" spans="1:7">
      <c r="A237" s="3">
        <v>42971</v>
      </c>
      <c r="B237" t="s">
        <v>11</v>
      </c>
      <c r="C237">
        <v>74.599999999999994</v>
      </c>
      <c r="D237">
        <v>0.59</v>
      </c>
      <c r="E237">
        <v>64</v>
      </c>
      <c r="F237">
        <v>0.5</v>
      </c>
      <c r="G237">
        <v>32</v>
      </c>
    </row>
    <row r="238" spans="1:7">
      <c r="A238" s="3">
        <v>42972</v>
      </c>
      <c r="B238" t="s">
        <v>12</v>
      </c>
      <c r="C238">
        <v>71</v>
      </c>
      <c r="D238">
        <v>0.63</v>
      </c>
      <c r="E238">
        <v>55</v>
      </c>
      <c r="F238">
        <v>0.5</v>
      </c>
      <c r="G238">
        <v>30</v>
      </c>
    </row>
    <row r="239" spans="1:7">
      <c r="A239" s="3">
        <v>42973</v>
      </c>
      <c r="B239" t="s">
        <v>13</v>
      </c>
      <c r="C239">
        <v>70</v>
      </c>
      <c r="D239">
        <v>0.63</v>
      </c>
      <c r="E239">
        <v>46</v>
      </c>
      <c r="F239">
        <v>0.5</v>
      </c>
      <c r="G239">
        <v>30</v>
      </c>
    </row>
    <row r="240" spans="1:7">
      <c r="A240" s="3">
        <v>42974</v>
      </c>
      <c r="B240" t="s">
        <v>7</v>
      </c>
      <c r="C240">
        <v>65.7</v>
      </c>
      <c r="D240">
        <v>0.65</v>
      </c>
      <c r="E240">
        <v>45</v>
      </c>
      <c r="F240">
        <v>0.5</v>
      </c>
      <c r="G240">
        <v>29</v>
      </c>
    </row>
    <row r="241" spans="1:7">
      <c r="A241" s="3">
        <v>42975</v>
      </c>
      <c r="B241" t="s">
        <v>8</v>
      </c>
      <c r="C241">
        <v>77.599999999999994</v>
      </c>
      <c r="D241">
        <v>0.63</v>
      </c>
      <c r="E241">
        <v>49</v>
      </c>
      <c r="F241">
        <v>0.5</v>
      </c>
      <c r="G241">
        <v>32</v>
      </c>
    </row>
    <row r="242" spans="1:7">
      <c r="A242" s="3">
        <v>42976</v>
      </c>
      <c r="B242" t="s">
        <v>9</v>
      </c>
      <c r="C242">
        <v>75</v>
      </c>
      <c r="D242">
        <v>0.65</v>
      </c>
      <c r="E242">
        <v>40</v>
      </c>
      <c r="F242">
        <v>0.5</v>
      </c>
      <c r="G242">
        <v>30</v>
      </c>
    </row>
    <row r="243" spans="1:7">
      <c r="A243" s="3">
        <v>42977</v>
      </c>
      <c r="B243" t="s">
        <v>10</v>
      </c>
      <c r="C243">
        <v>72</v>
      </c>
      <c r="D243">
        <v>0.63</v>
      </c>
      <c r="E243">
        <v>51</v>
      </c>
      <c r="F243">
        <v>0.5</v>
      </c>
      <c r="G243">
        <v>30</v>
      </c>
    </row>
    <row r="244" spans="1:7">
      <c r="A244" s="3">
        <v>42978</v>
      </c>
      <c r="B244" t="s">
        <v>11</v>
      </c>
      <c r="C244">
        <v>67.7</v>
      </c>
      <c r="D244">
        <v>0.69</v>
      </c>
      <c r="E244">
        <v>58</v>
      </c>
      <c r="F244">
        <v>0.5</v>
      </c>
      <c r="G244">
        <v>29</v>
      </c>
    </row>
    <row r="245" spans="1:7">
      <c r="A245" s="3">
        <v>42979</v>
      </c>
      <c r="B245" t="s">
        <v>12</v>
      </c>
      <c r="C245">
        <v>71.7</v>
      </c>
      <c r="D245">
        <v>0.69</v>
      </c>
      <c r="E245">
        <v>41</v>
      </c>
      <c r="F245">
        <v>0.3</v>
      </c>
      <c r="G245">
        <v>29</v>
      </c>
    </row>
    <row r="246" spans="1:7">
      <c r="A246" s="3">
        <v>42980</v>
      </c>
      <c r="B246" t="s">
        <v>13</v>
      </c>
      <c r="C246">
        <v>67.400000000000006</v>
      </c>
      <c r="D246">
        <v>0.69</v>
      </c>
      <c r="E246">
        <v>53</v>
      </c>
      <c r="F246">
        <v>0.3</v>
      </c>
      <c r="G246">
        <v>28</v>
      </c>
    </row>
    <row r="247" spans="1:7">
      <c r="A247" s="3">
        <v>42981</v>
      </c>
      <c r="B247" t="s">
        <v>7</v>
      </c>
      <c r="C247">
        <v>61.1</v>
      </c>
      <c r="D247">
        <v>0.69</v>
      </c>
      <c r="E247">
        <v>50</v>
      </c>
      <c r="F247">
        <v>0.3</v>
      </c>
      <c r="G247">
        <v>27</v>
      </c>
    </row>
    <row r="248" spans="1:7">
      <c r="A248" s="3">
        <v>42982</v>
      </c>
      <c r="B248" t="s">
        <v>8</v>
      </c>
      <c r="C248">
        <v>59.8</v>
      </c>
      <c r="D248">
        <v>0.74</v>
      </c>
      <c r="E248">
        <v>54</v>
      </c>
      <c r="F248">
        <v>0.3</v>
      </c>
      <c r="G248">
        <v>26</v>
      </c>
    </row>
    <row r="249" spans="1:7">
      <c r="A249" s="3">
        <v>42983</v>
      </c>
      <c r="B249" t="s">
        <v>9</v>
      </c>
      <c r="C249">
        <v>61.8</v>
      </c>
      <c r="D249">
        <v>0.71</v>
      </c>
      <c r="E249">
        <v>39</v>
      </c>
      <c r="F249">
        <v>0.3</v>
      </c>
      <c r="G249">
        <v>26</v>
      </c>
    </row>
    <row r="250" spans="1:7">
      <c r="A250" s="3">
        <v>42984</v>
      </c>
      <c r="B250" t="s">
        <v>10</v>
      </c>
      <c r="C250">
        <v>71.7</v>
      </c>
      <c r="D250">
        <v>0.69</v>
      </c>
      <c r="E250">
        <v>60</v>
      </c>
      <c r="F250">
        <v>0.3</v>
      </c>
      <c r="G250">
        <v>29</v>
      </c>
    </row>
    <row r="251" spans="1:7">
      <c r="A251" s="3">
        <v>42985</v>
      </c>
      <c r="B251" t="s">
        <v>11</v>
      </c>
      <c r="C251">
        <v>68.400000000000006</v>
      </c>
      <c r="D251">
        <v>0.67</v>
      </c>
      <c r="E251">
        <v>49</v>
      </c>
      <c r="F251">
        <v>0.3</v>
      </c>
      <c r="G251">
        <v>28</v>
      </c>
    </row>
    <row r="252" spans="1:7">
      <c r="A252" s="3">
        <v>42986</v>
      </c>
      <c r="B252" t="s">
        <v>12</v>
      </c>
      <c r="C252">
        <v>65.099999999999994</v>
      </c>
      <c r="D252">
        <v>0.71</v>
      </c>
      <c r="E252">
        <v>37</v>
      </c>
      <c r="F252">
        <v>0.3</v>
      </c>
      <c r="G252">
        <v>27</v>
      </c>
    </row>
    <row r="253" spans="1:7">
      <c r="A253" s="3">
        <v>42987</v>
      </c>
      <c r="B253" t="s">
        <v>13</v>
      </c>
      <c r="C253">
        <v>64.8</v>
      </c>
      <c r="D253">
        <v>0.77</v>
      </c>
      <c r="E253">
        <v>45</v>
      </c>
      <c r="F253">
        <v>0.3</v>
      </c>
      <c r="G253">
        <v>26</v>
      </c>
    </row>
    <row r="254" spans="1:7">
      <c r="A254" s="3">
        <v>42988</v>
      </c>
      <c r="B254" t="s">
        <v>7</v>
      </c>
      <c r="C254">
        <v>61.8</v>
      </c>
      <c r="D254">
        <v>0.74</v>
      </c>
      <c r="E254">
        <v>50</v>
      </c>
      <c r="F254">
        <v>0.3</v>
      </c>
      <c r="G254">
        <v>26</v>
      </c>
    </row>
    <row r="255" spans="1:7">
      <c r="A255" s="3">
        <v>42989</v>
      </c>
      <c r="B255" t="s">
        <v>8</v>
      </c>
      <c r="C255">
        <v>68.400000000000006</v>
      </c>
      <c r="D255">
        <v>0.69</v>
      </c>
      <c r="E255">
        <v>38</v>
      </c>
      <c r="F255">
        <v>0.3</v>
      </c>
      <c r="G255">
        <v>28</v>
      </c>
    </row>
    <row r="256" spans="1:7">
      <c r="A256" s="3">
        <v>42990</v>
      </c>
      <c r="B256" t="s">
        <v>9</v>
      </c>
      <c r="C256">
        <v>61.1</v>
      </c>
      <c r="D256">
        <v>0.71</v>
      </c>
      <c r="E256">
        <v>36</v>
      </c>
      <c r="F256">
        <v>0.3</v>
      </c>
      <c r="G256">
        <v>27</v>
      </c>
    </row>
    <row r="257" spans="1:7">
      <c r="A257" s="3">
        <v>42991</v>
      </c>
      <c r="B257" t="s">
        <v>10</v>
      </c>
      <c r="C257">
        <v>64.8</v>
      </c>
      <c r="D257">
        <v>0.71</v>
      </c>
      <c r="E257">
        <v>42</v>
      </c>
      <c r="F257">
        <v>0.3</v>
      </c>
      <c r="G257">
        <v>26</v>
      </c>
    </row>
    <row r="258" spans="1:7">
      <c r="A258" s="3">
        <v>42992</v>
      </c>
      <c r="B258" t="s">
        <v>11</v>
      </c>
      <c r="C258">
        <v>63.8</v>
      </c>
      <c r="D258">
        <v>0.71</v>
      </c>
      <c r="E258">
        <v>29</v>
      </c>
      <c r="F258">
        <v>0.3</v>
      </c>
      <c r="G258">
        <v>26</v>
      </c>
    </row>
    <row r="259" spans="1:7">
      <c r="A259" s="3">
        <v>42993</v>
      </c>
      <c r="B259" t="s">
        <v>12</v>
      </c>
      <c r="C259">
        <v>63.4</v>
      </c>
      <c r="D259">
        <v>0.67</v>
      </c>
      <c r="E259">
        <v>41</v>
      </c>
      <c r="F259">
        <v>0.3</v>
      </c>
      <c r="G259">
        <v>28</v>
      </c>
    </row>
    <row r="260" spans="1:7">
      <c r="A260" s="3">
        <v>42994</v>
      </c>
      <c r="B260" t="s">
        <v>13</v>
      </c>
      <c r="C260">
        <v>68.099999999999994</v>
      </c>
      <c r="D260">
        <v>0.69</v>
      </c>
      <c r="E260">
        <v>37</v>
      </c>
      <c r="F260">
        <v>0.3</v>
      </c>
      <c r="G260">
        <v>27</v>
      </c>
    </row>
    <row r="261" spans="1:7">
      <c r="A261" s="3">
        <v>42995</v>
      </c>
      <c r="B261" t="s">
        <v>7</v>
      </c>
      <c r="C261">
        <v>59.8</v>
      </c>
      <c r="D261">
        <v>0.71</v>
      </c>
      <c r="E261">
        <v>53</v>
      </c>
      <c r="F261">
        <v>0.3</v>
      </c>
      <c r="G261">
        <v>26</v>
      </c>
    </row>
    <row r="262" spans="1:7">
      <c r="A262" s="3">
        <v>42996</v>
      </c>
      <c r="B262" t="s">
        <v>8</v>
      </c>
      <c r="C262">
        <v>64.8</v>
      </c>
      <c r="D262">
        <v>0.71</v>
      </c>
      <c r="E262">
        <v>37</v>
      </c>
      <c r="F262">
        <v>0.3</v>
      </c>
      <c r="G262">
        <v>26</v>
      </c>
    </row>
    <row r="263" spans="1:7">
      <c r="A263" s="3">
        <v>42997</v>
      </c>
      <c r="B263" t="s">
        <v>9</v>
      </c>
      <c r="C263">
        <v>67.400000000000006</v>
      </c>
      <c r="D263">
        <v>0.67</v>
      </c>
      <c r="E263">
        <v>48</v>
      </c>
      <c r="F263">
        <v>0.3</v>
      </c>
      <c r="G263">
        <v>28</v>
      </c>
    </row>
    <row r="264" spans="1:7">
      <c r="A264" s="3">
        <v>42998</v>
      </c>
      <c r="B264" t="s">
        <v>10</v>
      </c>
      <c r="C264">
        <v>67.099999999999994</v>
      </c>
      <c r="D264">
        <v>0.69</v>
      </c>
      <c r="E264">
        <v>52</v>
      </c>
      <c r="F264">
        <v>0.3</v>
      </c>
      <c r="G264">
        <v>27</v>
      </c>
    </row>
    <row r="265" spans="1:7">
      <c r="A265" s="3">
        <v>42999</v>
      </c>
      <c r="B265" t="s">
        <v>11</v>
      </c>
      <c r="C265">
        <v>59.8</v>
      </c>
      <c r="D265">
        <v>0.71</v>
      </c>
      <c r="E265">
        <v>42</v>
      </c>
      <c r="F265">
        <v>0.3</v>
      </c>
      <c r="G265">
        <v>26</v>
      </c>
    </row>
    <row r="266" spans="1:7">
      <c r="A266" s="3">
        <v>43000</v>
      </c>
      <c r="B266" t="s">
        <v>12</v>
      </c>
      <c r="C266">
        <v>64.8</v>
      </c>
      <c r="D266">
        <v>0.74</v>
      </c>
      <c r="E266">
        <v>34</v>
      </c>
      <c r="F266">
        <v>0.3</v>
      </c>
      <c r="G266">
        <v>26</v>
      </c>
    </row>
    <row r="267" spans="1:7">
      <c r="A267" s="3">
        <v>43001</v>
      </c>
      <c r="B267" t="s">
        <v>13</v>
      </c>
      <c r="C267">
        <v>63.4</v>
      </c>
      <c r="D267">
        <v>0.71</v>
      </c>
      <c r="E267">
        <v>39</v>
      </c>
      <c r="F267">
        <v>0.3</v>
      </c>
      <c r="G267">
        <v>28</v>
      </c>
    </row>
    <row r="268" spans="1:7">
      <c r="A268" s="3">
        <v>43002</v>
      </c>
      <c r="B268" t="s">
        <v>7</v>
      </c>
      <c r="C268">
        <v>63.4</v>
      </c>
      <c r="D268">
        <v>0.71</v>
      </c>
      <c r="E268">
        <v>43</v>
      </c>
      <c r="F268">
        <v>0.3</v>
      </c>
      <c r="G268">
        <v>28</v>
      </c>
    </row>
    <row r="269" spans="1:7">
      <c r="A269" s="3">
        <v>43003</v>
      </c>
      <c r="B269" t="s">
        <v>8</v>
      </c>
      <c r="C269">
        <v>61.1</v>
      </c>
      <c r="D269">
        <v>0.71</v>
      </c>
      <c r="E269">
        <v>33</v>
      </c>
      <c r="F269">
        <v>0.3</v>
      </c>
      <c r="G269">
        <v>27</v>
      </c>
    </row>
    <row r="270" spans="1:7">
      <c r="A270" s="3">
        <v>43004</v>
      </c>
      <c r="B270" t="s">
        <v>9</v>
      </c>
      <c r="C270">
        <v>61.8</v>
      </c>
      <c r="D270">
        <v>0.77</v>
      </c>
      <c r="E270">
        <v>51</v>
      </c>
      <c r="F270">
        <v>0.3</v>
      </c>
      <c r="G270">
        <v>26</v>
      </c>
    </row>
    <row r="271" spans="1:7">
      <c r="A271" s="3">
        <v>43005</v>
      </c>
      <c r="B271" t="s">
        <v>10</v>
      </c>
      <c r="C271">
        <v>70.7</v>
      </c>
      <c r="D271">
        <v>0.67</v>
      </c>
      <c r="E271">
        <v>51</v>
      </c>
      <c r="F271">
        <v>0.3</v>
      </c>
      <c r="G271">
        <v>29</v>
      </c>
    </row>
    <row r="272" spans="1:7">
      <c r="A272" s="3">
        <v>43006</v>
      </c>
      <c r="B272" t="s">
        <v>11</v>
      </c>
      <c r="C272">
        <v>67.400000000000006</v>
      </c>
      <c r="D272">
        <v>0.69</v>
      </c>
      <c r="E272">
        <v>38</v>
      </c>
      <c r="F272">
        <v>0.3</v>
      </c>
      <c r="G272">
        <v>28</v>
      </c>
    </row>
    <row r="273" spans="1:7">
      <c r="A273" s="3">
        <v>43007</v>
      </c>
      <c r="B273" t="s">
        <v>12</v>
      </c>
      <c r="C273">
        <v>66.099999999999994</v>
      </c>
      <c r="D273">
        <v>0.71</v>
      </c>
      <c r="E273">
        <v>48</v>
      </c>
      <c r="F273">
        <v>0.3</v>
      </c>
      <c r="G273">
        <v>27</v>
      </c>
    </row>
    <row r="274" spans="1:7">
      <c r="A274" s="3">
        <v>43008</v>
      </c>
      <c r="B274" t="s">
        <v>13</v>
      </c>
      <c r="C274">
        <v>64.8</v>
      </c>
      <c r="D274">
        <v>0.74</v>
      </c>
      <c r="E274">
        <v>29</v>
      </c>
      <c r="F274">
        <v>0.3</v>
      </c>
      <c r="G274">
        <v>26</v>
      </c>
    </row>
    <row r="275" spans="1:7">
      <c r="A275" s="3">
        <v>43009</v>
      </c>
      <c r="B275" t="s">
        <v>7</v>
      </c>
      <c r="C275">
        <v>56.5</v>
      </c>
      <c r="D275">
        <v>0.8</v>
      </c>
      <c r="E275">
        <v>43</v>
      </c>
      <c r="F275">
        <v>0.3</v>
      </c>
      <c r="G275">
        <v>25</v>
      </c>
    </row>
    <row r="276" spans="1:7">
      <c r="A276" s="3">
        <v>43010</v>
      </c>
      <c r="B276" t="s">
        <v>8</v>
      </c>
      <c r="C276">
        <v>58.5</v>
      </c>
      <c r="D276">
        <v>0.74</v>
      </c>
      <c r="E276">
        <v>32</v>
      </c>
      <c r="F276">
        <v>0.3</v>
      </c>
      <c r="G276">
        <v>25</v>
      </c>
    </row>
    <row r="277" spans="1:7">
      <c r="A277" s="3">
        <v>43011</v>
      </c>
      <c r="B277" t="s">
        <v>9</v>
      </c>
      <c r="C277">
        <v>59.2</v>
      </c>
      <c r="D277">
        <v>0.8</v>
      </c>
      <c r="E277">
        <v>34</v>
      </c>
      <c r="F277">
        <v>0.3</v>
      </c>
      <c r="G277">
        <v>24</v>
      </c>
    </row>
    <row r="278" spans="1:7">
      <c r="A278" s="3">
        <v>43012</v>
      </c>
      <c r="B278" t="s">
        <v>10</v>
      </c>
      <c r="C278">
        <v>61.2</v>
      </c>
      <c r="D278">
        <v>0.77</v>
      </c>
      <c r="E278">
        <v>33</v>
      </c>
      <c r="F278">
        <v>0.3</v>
      </c>
      <c r="G278">
        <v>24</v>
      </c>
    </row>
    <row r="279" spans="1:7">
      <c r="A279" s="3">
        <v>43013</v>
      </c>
      <c r="B279" t="s">
        <v>11</v>
      </c>
      <c r="C279">
        <v>60.5</v>
      </c>
      <c r="D279">
        <v>0.8</v>
      </c>
      <c r="E279">
        <v>33</v>
      </c>
      <c r="F279">
        <v>0.3</v>
      </c>
      <c r="G279">
        <v>25</v>
      </c>
    </row>
    <row r="280" spans="1:7">
      <c r="A280" s="3">
        <v>43014</v>
      </c>
      <c r="B280" t="s">
        <v>12</v>
      </c>
      <c r="C280">
        <v>62.5</v>
      </c>
      <c r="D280">
        <v>0.74</v>
      </c>
      <c r="E280">
        <v>42</v>
      </c>
      <c r="F280">
        <v>0.3</v>
      </c>
      <c r="G280">
        <v>25</v>
      </c>
    </row>
    <row r="281" spans="1:7">
      <c r="A281" s="3">
        <v>43015</v>
      </c>
      <c r="B281" t="s">
        <v>13</v>
      </c>
      <c r="C281">
        <v>63.5</v>
      </c>
      <c r="D281">
        <v>0.8</v>
      </c>
      <c r="E281">
        <v>31</v>
      </c>
      <c r="F281">
        <v>0.3</v>
      </c>
      <c r="G281">
        <v>25</v>
      </c>
    </row>
    <row r="282" spans="1:7">
      <c r="A282" s="3">
        <v>43016</v>
      </c>
      <c r="B282" t="s">
        <v>7</v>
      </c>
      <c r="C282">
        <v>60.2</v>
      </c>
      <c r="D282">
        <v>0.8</v>
      </c>
      <c r="E282">
        <v>47</v>
      </c>
      <c r="F282">
        <v>0.3</v>
      </c>
      <c r="G282">
        <v>24</v>
      </c>
    </row>
    <row r="283" spans="1:7">
      <c r="A283" s="3">
        <v>43017</v>
      </c>
      <c r="B283" t="s">
        <v>8</v>
      </c>
      <c r="C283">
        <v>63.5</v>
      </c>
      <c r="D283">
        <v>0.74</v>
      </c>
      <c r="E283">
        <v>47</v>
      </c>
      <c r="F283">
        <v>0.3</v>
      </c>
      <c r="G283">
        <v>25</v>
      </c>
    </row>
    <row r="284" spans="1:7">
      <c r="A284" s="3">
        <v>43018</v>
      </c>
      <c r="B284" t="s">
        <v>9</v>
      </c>
      <c r="C284">
        <v>58.5</v>
      </c>
      <c r="D284">
        <v>0.74</v>
      </c>
      <c r="E284">
        <v>51</v>
      </c>
      <c r="F284">
        <v>0.3</v>
      </c>
      <c r="G284">
        <v>25</v>
      </c>
    </row>
    <row r="285" spans="1:7">
      <c r="A285" s="3">
        <v>43019</v>
      </c>
      <c r="B285" t="s">
        <v>10</v>
      </c>
      <c r="C285">
        <v>61.5</v>
      </c>
      <c r="D285">
        <v>0.77</v>
      </c>
      <c r="E285">
        <v>47</v>
      </c>
      <c r="F285">
        <v>0.3</v>
      </c>
      <c r="G285">
        <v>25</v>
      </c>
    </row>
    <row r="286" spans="1:7">
      <c r="A286" s="3">
        <v>43020</v>
      </c>
      <c r="B286" t="s">
        <v>11</v>
      </c>
      <c r="C286">
        <v>58.2</v>
      </c>
      <c r="D286">
        <v>0.77</v>
      </c>
      <c r="E286">
        <v>39</v>
      </c>
      <c r="F286">
        <v>0.3</v>
      </c>
      <c r="G286">
        <v>24</v>
      </c>
    </row>
    <row r="287" spans="1:7">
      <c r="A287" s="3">
        <v>43021</v>
      </c>
      <c r="B287" t="s">
        <v>12</v>
      </c>
      <c r="C287">
        <v>61.5</v>
      </c>
      <c r="D287">
        <v>0.8</v>
      </c>
      <c r="E287">
        <v>28</v>
      </c>
      <c r="F287">
        <v>0.3</v>
      </c>
      <c r="G287">
        <v>25</v>
      </c>
    </row>
    <row r="288" spans="1:7">
      <c r="A288" s="3">
        <v>43022</v>
      </c>
      <c r="B288" t="s">
        <v>13</v>
      </c>
      <c r="C288">
        <v>59.5</v>
      </c>
      <c r="D288">
        <v>0.74</v>
      </c>
      <c r="E288">
        <v>28</v>
      </c>
      <c r="F288">
        <v>0.3</v>
      </c>
      <c r="G288">
        <v>25</v>
      </c>
    </row>
    <row r="289" spans="1:7">
      <c r="A289" s="3">
        <v>43023</v>
      </c>
      <c r="B289" t="s">
        <v>7</v>
      </c>
      <c r="C289">
        <v>61.5</v>
      </c>
      <c r="D289">
        <v>0.74</v>
      </c>
      <c r="E289">
        <v>36</v>
      </c>
      <c r="F289">
        <v>0.3</v>
      </c>
      <c r="G289">
        <v>25</v>
      </c>
    </row>
    <row r="290" spans="1:7">
      <c r="A290" s="3">
        <v>43024</v>
      </c>
      <c r="B290" t="s">
        <v>8</v>
      </c>
      <c r="C290">
        <v>58.2</v>
      </c>
      <c r="D290">
        <v>0.8</v>
      </c>
      <c r="E290">
        <v>28</v>
      </c>
      <c r="F290">
        <v>0.3</v>
      </c>
      <c r="G290">
        <v>24</v>
      </c>
    </row>
    <row r="291" spans="1:7">
      <c r="A291" s="3">
        <v>43025</v>
      </c>
      <c r="B291" t="s">
        <v>9</v>
      </c>
      <c r="C291">
        <v>58.5</v>
      </c>
      <c r="D291">
        <v>0.77</v>
      </c>
      <c r="E291">
        <v>46</v>
      </c>
      <c r="F291">
        <v>0.3</v>
      </c>
      <c r="G291">
        <v>25</v>
      </c>
    </row>
    <row r="292" spans="1:7">
      <c r="A292" s="3">
        <v>43026</v>
      </c>
      <c r="B292" t="s">
        <v>10</v>
      </c>
      <c r="C292">
        <v>62.5</v>
      </c>
      <c r="D292">
        <v>0.77</v>
      </c>
      <c r="E292">
        <v>33</v>
      </c>
      <c r="F292">
        <v>0.3</v>
      </c>
      <c r="G292">
        <v>25</v>
      </c>
    </row>
    <row r="293" spans="1:7">
      <c r="A293" s="3">
        <v>43027</v>
      </c>
      <c r="B293" t="s">
        <v>11</v>
      </c>
      <c r="C293">
        <v>60.5</v>
      </c>
      <c r="D293">
        <v>0.8</v>
      </c>
      <c r="E293">
        <v>41</v>
      </c>
      <c r="F293">
        <v>0.3</v>
      </c>
      <c r="G293">
        <v>25</v>
      </c>
    </row>
    <row r="294" spans="1:7">
      <c r="A294" s="3">
        <v>43028</v>
      </c>
      <c r="B294" t="s">
        <v>12</v>
      </c>
      <c r="C294">
        <v>60.2</v>
      </c>
      <c r="D294">
        <v>0.8</v>
      </c>
      <c r="E294">
        <v>50</v>
      </c>
      <c r="F294">
        <v>0.3</v>
      </c>
      <c r="G294">
        <v>24</v>
      </c>
    </row>
    <row r="295" spans="1:7">
      <c r="A295" s="3">
        <v>43029</v>
      </c>
      <c r="B295" t="s">
        <v>13</v>
      </c>
      <c r="C295">
        <v>56.2</v>
      </c>
      <c r="D295">
        <v>0.83</v>
      </c>
      <c r="E295">
        <v>28</v>
      </c>
      <c r="F295">
        <v>0.3</v>
      </c>
      <c r="G295">
        <v>24</v>
      </c>
    </row>
    <row r="296" spans="1:7">
      <c r="A296" s="3">
        <v>43030</v>
      </c>
      <c r="B296" t="s">
        <v>7</v>
      </c>
      <c r="C296">
        <v>57.5</v>
      </c>
      <c r="D296">
        <v>0.77</v>
      </c>
      <c r="E296">
        <v>35</v>
      </c>
      <c r="F296">
        <v>0.3</v>
      </c>
      <c r="G296">
        <v>25</v>
      </c>
    </row>
    <row r="297" spans="1:7">
      <c r="A297" s="3">
        <v>43031</v>
      </c>
      <c r="B297" t="s">
        <v>8</v>
      </c>
      <c r="C297">
        <v>58.5</v>
      </c>
      <c r="D297">
        <v>0.8</v>
      </c>
      <c r="E297">
        <v>50</v>
      </c>
      <c r="F297">
        <v>0.3</v>
      </c>
      <c r="G297">
        <v>25</v>
      </c>
    </row>
    <row r="298" spans="1:7">
      <c r="A298" s="3">
        <v>43032</v>
      </c>
      <c r="B298" t="s">
        <v>9</v>
      </c>
      <c r="C298">
        <v>61.5</v>
      </c>
      <c r="D298">
        <v>0.74</v>
      </c>
      <c r="E298">
        <v>48</v>
      </c>
      <c r="F298">
        <v>0.3</v>
      </c>
      <c r="G298">
        <v>25</v>
      </c>
    </row>
    <row r="299" spans="1:7">
      <c r="A299" s="3">
        <v>43033</v>
      </c>
      <c r="B299" t="s">
        <v>10</v>
      </c>
      <c r="C299">
        <v>61.2</v>
      </c>
      <c r="D299">
        <v>0.8</v>
      </c>
      <c r="E299">
        <v>44</v>
      </c>
      <c r="F299">
        <v>0.3</v>
      </c>
      <c r="G299">
        <v>24</v>
      </c>
    </row>
    <row r="300" spans="1:7">
      <c r="A300" s="3">
        <v>43034</v>
      </c>
      <c r="B300" t="s">
        <v>11</v>
      </c>
      <c r="C300">
        <v>54.2</v>
      </c>
      <c r="D300">
        <v>0.77</v>
      </c>
      <c r="E300">
        <v>47</v>
      </c>
      <c r="F300">
        <v>0.3</v>
      </c>
      <c r="G300">
        <v>24</v>
      </c>
    </row>
    <row r="301" spans="1:7">
      <c r="A301" s="3">
        <v>43035</v>
      </c>
      <c r="B301" t="s">
        <v>12</v>
      </c>
      <c r="C301">
        <v>62.8</v>
      </c>
      <c r="D301">
        <v>0.71</v>
      </c>
      <c r="E301">
        <v>52</v>
      </c>
      <c r="F301">
        <v>0.3</v>
      </c>
      <c r="G301">
        <v>26</v>
      </c>
    </row>
    <row r="302" spans="1:7">
      <c r="A302" s="3">
        <v>43036</v>
      </c>
      <c r="B302" t="s">
        <v>13</v>
      </c>
      <c r="C302">
        <v>57.5</v>
      </c>
      <c r="D302">
        <v>0.77</v>
      </c>
      <c r="E302">
        <v>28</v>
      </c>
      <c r="F302">
        <v>0.3</v>
      </c>
      <c r="G302">
        <v>25</v>
      </c>
    </row>
    <row r="303" spans="1:7">
      <c r="A303" s="3">
        <v>43037</v>
      </c>
      <c r="B303" t="s">
        <v>7</v>
      </c>
      <c r="C303">
        <v>61.5</v>
      </c>
      <c r="D303">
        <v>0.8</v>
      </c>
      <c r="E303">
        <v>34</v>
      </c>
      <c r="F303">
        <v>0.3</v>
      </c>
      <c r="G303">
        <v>25</v>
      </c>
    </row>
    <row r="304" spans="1:7">
      <c r="A304" s="3">
        <v>43038</v>
      </c>
      <c r="B304" t="s">
        <v>8</v>
      </c>
      <c r="C304">
        <v>58.2</v>
      </c>
      <c r="D304">
        <v>0.77</v>
      </c>
      <c r="E304">
        <v>35</v>
      </c>
      <c r="F304">
        <v>0.3</v>
      </c>
      <c r="G304">
        <v>24</v>
      </c>
    </row>
    <row r="305" spans="1:7">
      <c r="A305" s="3">
        <v>43039</v>
      </c>
      <c r="B305" t="s">
        <v>9</v>
      </c>
      <c r="C305">
        <v>54.2</v>
      </c>
      <c r="D305">
        <v>0.77</v>
      </c>
      <c r="E305">
        <v>38</v>
      </c>
      <c r="F305">
        <v>0.3</v>
      </c>
      <c r="G305">
        <v>24</v>
      </c>
    </row>
    <row r="306" spans="1:7">
      <c r="A306" s="3">
        <v>43040</v>
      </c>
      <c r="B306" t="s">
        <v>10</v>
      </c>
      <c r="C306">
        <v>51.9</v>
      </c>
      <c r="D306">
        <v>0.83</v>
      </c>
      <c r="E306">
        <v>43</v>
      </c>
      <c r="F306">
        <v>0.3</v>
      </c>
      <c r="G306">
        <v>23</v>
      </c>
    </row>
    <row r="307" spans="1:7">
      <c r="A307" s="3">
        <v>43041</v>
      </c>
      <c r="B307" t="s">
        <v>11</v>
      </c>
      <c r="C307">
        <v>53.6</v>
      </c>
      <c r="D307">
        <v>0.91</v>
      </c>
      <c r="E307">
        <v>46</v>
      </c>
      <c r="F307">
        <v>0.3</v>
      </c>
      <c r="G307">
        <v>22</v>
      </c>
    </row>
    <row r="308" spans="1:7">
      <c r="A308" s="3">
        <v>43042</v>
      </c>
      <c r="B308" t="s">
        <v>12</v>
      </c>
      <c r="C308">
        <v>51.3</v>
      </c>
      <c r="D308">
        <v>0.87</v>
      </c>
      <c r="E308">
        <v>38</v>
      </c>
      <c r="F308">
        <v>0.3</v>
      </c>
      <c r="G308">
        <v>21</v>
      </c>
    </row>
    <row r="309" spans="1:7">
      <c r="A309" s="3">
        <v>43043</v>
      </c>
      <c r="B309" t="s">
        <v>13</v>
      </c>
      <c r="C309">
        <v>48.7</v>
      </c>
      <c r="D309">
        <v>0.95</v>
      </c>
      <c r="E309">
        <v>39</v>
      </c>
      <c r="F309">
        <v>0.3</v>
      </c>
      <c r="G309">
        <v>19</v>
      </c>
    </row>
    <row r="310" spans="1:7">
      <c r="A310" s="3">
        <v>43044</v>
      </c>
      <c r="B310" t="s">
        <v>7</v>
      </c>
      <c r="C310">
        <v>55.9</v>
      </c>
      <c r="D310">
        <v>0.87</v>
      </c>
      <c r="E310">
        <v>45</v>
      </c>
      <c r="F310">
        <v>0.3</v>
      </c>
      <c r="G310">
        <v>23</v>
      </c>
    </row>
    <row r="311" spans="1:7">
      <c r="A311" s="3">
        <v>43045</v>
      </c>
      <c r="B311" t="s">
        <v>8</v>
      </c>
      <c r="C311">
        <v>51.6</v>
      </c>
      <c r="D311">
        <v>0.91</v>
      </c>
      <c r="E311">
        <v>28</v>
      </c>
      <c r="F311">
        <v>0.3</v>
      </c>
      <c r="G311">
        <v>22</v>
      </c>
    </row>
    <row r="312" spans="1:7">
      <c r="A312" s="3">
        <v>43046</v>
      </c>
      <c r="B312" t="s">
        <v>9</v>
      </c>
      <c r="C312">
        <v>52.3</v>
      </c>
      <c r="D312">
        <v>0.91</v>
      </c>
      <c r="E312">
        <v>34</v>
      </c>
      <c r="F312">
        <v>0.3</v>
      </c>
      <c r="G312">
        <v>21</v>
      </c>
    </row>
    <row r="313" spans="1:7">
      <c r="A313" s="3">
        <v>43047</v>
      </c>
      <c r="B313" t="s">
        <v>10</v>
      </c>
      <c r="C313">
        <v>44.7</v>
      </c>
      <c r="D313">
        <v>0.95</v>
      </c>
      <c r="E313">
        <v>37</v>
      </c>
      <c r="F313">
        <v>0.3</v>
      </c>
      <c r="G313">
        <v>19</v>
      </c>
    </row>
    <row r="314" spans="1:7">
      <c r="A314" s="3">
        <v>43048</v>
      </c>
      <c r="B314" t="s">
        <v>11</v>
      </c>
      <c r="C314">
        <v>53.9</v>
      </c>
      <c r="D314">
        <v>0.83</v>
      </c>
      <c r="E314">
        <v>33</v>
      </c>
      <c r="F314">
        <v>0.3</v>
      </c>
      <c r="G314">
        <v>23</v>
      </c>
    </row>
    <row r="315" spans="1:7">
      <c r="A315" s="3">
        <v>43049</v>
      </c>
      <c r="B315" t="s">
        <v>12</v>
      </c>
      <c r="C315">
        <v>54.6</v>
      </c>
      <c r="D315">
        <v>0.87</v>
      </c>
      <c r="E315">
        <v>28</v>
      </c>
      <c r="F315">
        <v>0.3</v>
      </c>
      <c r="G315">
        <v>22</v>
      </c>
    </row>
    <row r="316" spans="1:7">
      <c r="A316" s="3">
        <v>43050</v>
      </c>
      <c r="B316" t="s">
        <v>13</v>
      </c>
      <c r="C316">
        <v>47.3</v>
      </c>
      <c r="D316">
        <v>0.91</v>
      </c>
      <c r="E316">
        <v>33</v>
      </c>
      <c r="F316">
        <v>0.3</v>
      </c>
      <c r="G316">
        <v>21</v>
      </c>
    </row>
    <row r="317" spans="1:7">
      <c r="A317" s="3">
        <v>43051</v>
      </c>
      <c r="B317" t="s">
        <v>7</v>
      </c>
      <c r="C317">
        <v>49.7</v>
      </c>
      <c r="D317">
        <v>1.05</v>
      </c>
      <c r="E317">
        <v>38</v>
      </c>
      <c r="F317">
        <v>0.3</v>
      </c>
      <c r="G317">
        <v>19</v>
      </c>
    </row>
    <row r="318" spans="1:7">
      <c r="A318" s="3">
        <v>43052</v>
      </c>
      <c r="B318" t="s">
        <v>8</v>
      </c>
      <c r="C318">
        <v>44.7</v>
      </c>
      <c r="D318">
        <v>1.05</v>
      </c>
      <c r="E318">
        <v>26</v>
      </c>
      <c r="F318">
        <v>0.3</v>
      </c>
      <c r="G318">
        <v>19</v>
      </c>
    </row>
    <row r="319" spans="1:7">
      <c r="A319" s="3">
        <v>43053</v>
      </c>
      <c r="B319" t="s">
        <v>9</v>
      </c>
      <c r="C319">
        <v>55.9</v>
      </c>
      <c r="D319">
        <v>0.8</v>
      </c>
      <c r="E319">
        <v>28</v>
      </c>
      <c r="F319">
        <v>0.3</v>
      </c>
      <c r="G319">
        <v>23</v>
      </c>
    </row>
    <row r="320" spans="1:7">
      <c r="A320" s="3">
        <v>43054</v>
      </c>
      <c r="B320" t="s">
        <v>10</v>
      </c>
      <c r="C320">
        <v>55.9</v>
      </c>
      <c r="D320">
        <v>0.83</v>
      </c>
      <c r="E320">
        <v>47</v>
      </c>
      <c r="F320">
        <v>0.3</v>
      </c>
      <c r="G320">
        <v>23</v>
      </c>
    </row>
    <row r="321" spans="1:7">
      <c r="A321" s="3">
        <v>43055</v>
      </c>
      <c r="B321" t="s">
        <v>11</v>
      </c>
      <c r="C321">
        <v>47.3</v>
      </c>
      <c r="D321">
        <v>0.87</v>
      </c>
      <c r="E321">
        <v>28</v>
      </c>
      <c r="F321">
        <v>0.3</v>
      </c>
      <c r="G321">
        <v>21</v>
      </c>
    </row>
    <row r="322" spans="1:7">
      <c r="A322" s="3">
        <v>43056</v>
      </c>
      <c r="B322" t="s">
        <v>12</v>
      </c>
      <c r="C322">
        <v>46</v>
      </c>
      <c r="D322">
        <v>1</v>
      </c>
      <c r="E322">
        <v>31</v>
      </c>
      <c r="F322">
        <v>0.3</v>
      </c>
      <c r="G322">
        <v>20</v>
      </c>
    </row>
    <row r="323" spans="1:7">
      <c r="A323" s="3">
        <v>43057</v>
      </c>
      <c r="B323" t="s">
        <v>13</v>
      </c>
      <c r="C323">
        <v>48.7</v>
      </c>
      <c r="D323">
        <v>1.05</v>
      </c>
      <c r="E323">
        <v>37</v>
      </c>
      <c r="F323">
        <v>0.3</v>
      </c>
      <c r="G323">
        <v>19</v>
      </c>
    </row>
    <row r="324" spans="1:7">
      <c r="A324" s="3">
        <v>43058</v>
      </c>
      <c r="B324" t="s">
        <v>7</v>
      </c>
      <c r="C324">
        <v>55.9</v>
      </c>
      <c r="D324">
        <v>0.87</v>
      </c>
      <c r="E324">
        <v>34</v>
      </c>
      <c r="F324">
        <v>0.3</v>
      </c>
      <c r="G324">
        <v>23</v>
      </c>
    </row>
    <row r="325" spans="1:7">
      <c r="A325" s="3">
        <v>43059</v>
      </c>
      <c r="B325" t="s">
        <v>8</v>
      </c>
      <c r="C325">
        <v>55.6</v>
      </c>
      <c r="D325">
        <v>0.87</v>
      </c>
      <c r="E325">
        <v>41</v>
      </c>
      <c r="F325">
        <v>0.3</v>
      </c>
      <c r="G325">
        <v>22</v>
      </c>
    </row>
    <row r="326" spans="1:7">
      <c r="A326" s="3">
        <v>43060</v>
      </c>
      <c r="B326" t="s">
        <v>9</v>
      </c>
      <c r="C326">
        <v>47</v>
      </c>
      <c r="D326">
        <v>0.95</v>
      </c>
      <c r="E326">
        <v>28</v>
      </c>
      <c r="F326">
        <v>0.3</v>
      </c>
      <c r="G326">
        <v>20</v>
      </c>
    </row>
    <row r="327" spans="1:7">
      <c r="A327" s="3">
        <v>43061</v>
      </c>
      <c r="B327" t="s">
        <v>10</v>
      </c>
      <c r="C327">
        <v>48.7</v>
      </c>
      <c r="D327">
        <v>1</v>
      </c>
      <c r="E327">
        <v>40</v>
      </c>
      <c r="F327">
        <v>0.3</v>
      </c>
      <c r="G327">
        <v>19</v>
      </c>
    </row>
    <row r="328" spans="1:7">
      <c r="A328" s="3">
        <v>43062</v>
      </c>
      <c r="B328" t="s">
        <v>11</v>
      </c>
      <c r="C328">
        <v>51.9</v>
      </c>
      <c r="D328">
        <v>0.87</v>
      </c>
      <c r="E328">
        <v>47</v>
      </c>
      <c r="F328">
        <v>0.3</v>
      </c>
      <c r="G328">
        <v>23</v>
      </c>
    </row>
    <row r="329" spans="1:7">
      <c r="A329" s="3">
        <v>43063</v>
      </c>
      <c r="B329" t="s">
        <v>12</v>
      </c>
      <c r="C329">
        <v>53.6</v>
      </c>
      <c r="D329">
        <v>0.83</v>
      </c>
      <c r="E329">
        <v>46</v>
      </c>
      <c r="F329">
        <v>0.3</v>
      </c>
      <c r="G329">
        <v>22</v>
      </c>
    </row>
    <row r="330" spans="1:7">
      <c r="A330" s="3">
        <v>43064</v>
      </c>
      <c r="B330" t="s">
        <v>13</v>
      </c>
      <c r="C330">
        <v>49</v>
      </c>
      <c r="D330">
        <v>0.91</v>
      </c>
      <c r="E330">
        <v>32</v>
      </c>
      <c r="F330">
        <v>0.3</v>
      </c>
      <c r="G330">
        <v>20</v>
      </c>
    </row>
    <row r="331" spans="1:7">
      <c r="A331" s="3">
        <v>43065</v>
      </c>
      <c r="B331" t="s">
        <v>7</v>
      </c>
      <c r="C331">
        <v>49.7</v>
      </c>
      <c r="D331">
        <v>1.05</v>
      </c>
      <c r="E331">
        <v>30</v>
      </c>
      <c r="F331">
        <v>0.3</v>
      </c>
      <c r="G331">
        <v>19</v>
      </c>
    </row>
    <row r="332" spans="1:7">
      <c r="A332" s="3">
        <v>43066</v>
      </c>
      <c r="B332" t="s">
        <v>8</v>
      </c>
      <c r="C332">
        <v>53.9</v>
      </c>
      <c r="D332">
        <v>0.87</v>
      </c>
      <c r="E332">
        <v>30</v>
      </c>
      <c r="F332">
        <v>0.3</v>
      </c>
      <c r="G332">
        <v>23</v>
      </c>
    </row>
    <row r="333" spans="1:7">
      <c r="A333" s="3">
        <v>43067</v>
      </c>
      <c r="B333" t="s">
        <v>9</v>
      </c>
      <c r="C333">
        <v>54.6</v>
      </c>
      <c r="D333">
        <v>0.91</v>
      </c>
      <c r="E333">
        <v>37</v>
      </c>
      <c r="F333">
        <v>0.3</v>
      </c>
      <c r="G333">
        <v>22</v>
      </c>
    </row>
    <row r="334" spans="1:7">
      <c r="A334" s="3">
        <v>43068</v>
      </c>
      <c r="B334" t="s">
        <v>10</v>
      </c>
      <c r="C334">
        <v>50</v>
      </c>
      <c r="D334">
        <v>0.95</v>
      </c>
      <c r="E334">
        <v>27</v>
      </c>
      <c r="F334">
        <v>0.3</v>
      </c>
      <c r="G334">
        <v>20</v>
      </c>
    </row>
    <row r="335" spans="1:7">
      <c r="A335" s="3">
        <v>43069</v>
      </c>
      <c r="B335" t="s">
        <v>11</v>
      </c>
      <c r="C335">
        <v>44.7</v>
      </c>
      <c r="D335">
        <v>1.05</v>
      </c>
      <c r="E335">
        <v>28</v>
      </c>
      <c r="F335">
        <v>0.3</v>
      </c>
      <c r="G335">
        <v>19</v>
      </c>
    </row>
    <row r="336" spans="1:7">
      <c r="A336" s="3">
        <v>43070</v>
      </c>
      <c r="B336" t="s">
        <v>12</v>
      </c>
      <c r="C336">
        <v>48.7</v>
      </c>
      <c r="D336">
        <v>1</v>
      </c>
      <c r="E336">
        <v>34</v>
      </c>
      <c r="F336">
        <v>0.3</v>
      </c>
      <c r="G336">
        <v>19</v>
      </c>
    </row>
    <row r="337" spans="1:7">
      <c r="A337" s="3">
        <v>43071</v>
      </c>
      <c r="B337" t="s">
        <v>13</v>
      </c>
      <c r="C337">
        <v>44.1</v>
      </c>
      <c r="D337">
        <v>1.1100000000000001</v>
      </c>
      <c r="E337">
        <v>35</v>
      </c>
      <c r="F337">
        <v>0.3</v>
      </c>
      <c r="G337">
        <v>17</v>
      </c>
    </row>
    <row r="338" spans="1:7">
      <c r="A338" s="3">
        <v>43072</v>
      </c>
      <c r="B338" t="s">
        <v>7</v>
      </c>
      <c r="C338">
        <v>33.5</v>
      </c>
      <c r="D338">
        <v>1.18</v>
      </c>
      <c r="E338">
        <v>19</v>
      </c>
      <c r="F338">
        <v>0.3</v>
      </c>
      <c r="G338">
        <v>15</v>
      </c>
    </row>
    <row r="339" spans="1:7">
      <c r="A339" s="3">
        <v>43073</v>
      </c>
      <c r="B339" t="s">
        <v>8</v>
      </c>
      <c r="C339">
        <v>34.9</v>
      </c>
      <c r="D339">
        <v>1.54</v>
      </c>
      <c r="E339">
        <v>16</v>
      </c>
      <c r="F339">
        <v>0.3</v>
      </c>
      <c r="G339">
        <v>13</v>
      </c>
    </row>
    <row r="340" spans="1:7">
      <c r="A340" s="3">
        <v>43074</v>
      </c>
      <c r="B340" t="s">
        <v>9</v>
      </c>
      <c r="C340">
        <v>22</v>
      </c>
      <c r="D340">
        <v>1.82</v>
      </c>
      <c r="E340">
        <v>11</v>
      </c>
      <c r="F340">
        <v>0.3</v>
      </c>
      <c r="G340">
        <v>10</v>
      </c>
    </row>
    <row r="341" spans="1:7">
      <c r="A341" s="3">
        <v>43075</v>
      </c>
      <c r="B341" t="s">
        <v>10</v>
      </c>
      <c r="C341">
        <v>44.7</v>
      </c>
      <c r="D341">
        <v>0.95</v>
      </c>
      <c r="E341">
        <v>28</v>
      </c>
      <c r="F341">
        <v>0.3</v>
      </c>
      <c r="G341">
        <v>19</v>
      </c>
    </row>
    <row r="342" spans="1:7">
      <c r="A342" s="3">
        <v>43076</v>
      </c>
      <c r="B342" t="s">
        <v>11</v>
      </c>
      <c r="C342">
        <v>42.1</v>
      </c>
      <c r="D342">
        <v>1.05</v>
      </c>
      <c r="E342">
        <v>26</v>
      </c>
      <c r="F342">
        <v>0.3</v>
      </c>
      <c r="G342">
        <v>17</v>
      </c>
    </row>
    <row r="343" spans="1:7">
      <c r="A343" s="3">
        <v>43077</v>
      </c>
      <c r="B343" t="s">
        <v>12</v>
      </c>
      <c r="C343">
        <v>40.5</v>
      </c>
      <c r="D343">
        <v>1.25</v>
      </c>
      <c r="E343">
        <v>30</v>
      </c>
      <c r="F343">
        <v>0.3</v>
      </c>
      <c r="G343">
        <v>15</v>
      </c>
    </row>
    <row r="344" spans="1:7">
      <c r="A344" s="3">
        <v>43078</v>
      </c>
      <c r="B344" t="s">
        <v>13</v>
      </c>
      <c r="C344">
        <v>31.2</v>
      </c>
      <c r="D344">
        <v>1.43</v>
      </c>
      <c r="E344">
        <v>19</v>
      </c>
      <c r="F344">
        <v>0.3</v>
      </c>
      <c r="G344">
        <v>14</v>
      </c>
    </row>
    <row r="345" spans="1:7">
      <c r="A345" s="3">
        <v>43079</v>
      </c>
      <c r="B345" t="s">
        <v>7</v>
      </c>
      <c r="C345">
        <v>31.3</v>
      </c>
      <c r="D345">
        <v>1.82</v>
      </c>
      <c r="E345">
        <v>15</v>
      </c>
      <c r="F345">
        <v>0.3</v>
      </c>
      <c r="G345">
        <v>11</v>
      </c>
    </row>
    <row r="346" spans="1:7">
      <c r="A346" s="3">
        <v>43080</v>
      </c>
      <c r="B346" t="s">
        <v>8</v>
      </c>
      <c r="C346">
        <v>45.1</v>
      </c>
      <c r="D346">
        <v>1.1100000000000001</v>
      </c>
      <c r="E346">
        <v>33</v>
      </c>
      <c r="F346">
        <v>0.3</v>
      </c>
      <c r="G346">
        <v>17</v>
      </c>
    </row>
    <row r="347" spans="1:7">
      <c r="A347" s="3">
        <v>43081</v>
      </c>
      <c r="B347" t="s">
        <v>9</v>
      </c>
      <c r="C347">
        <v>33.5</v>
      </c>
      <c r="D347">
        <v>1.33</v>
      </c>
      <c r="E347">
        <v>22</v>
      </c>
      <c r="F347">
        <v>0.3</v>
      </c>
      <c r="G347">
        <v>15</v>
      </c>
    </row>
    <row r="348" spans="1:7">
      <c r="A348" s="3">
        <v>43082</v>
      </c>
      <c r="B348" t="s">
        <v>10</v>
      </c>
      <c r="C348">
        <v>32.200000000000003</v>
      </c>
      <c r="D348">
        <v>1.43</v>
      </c>
      <c r="E348">
        <v>26</v>
      </c>
      <c r="F348">
        <v>0.3</v>
      </c>
      <c r="G348">
        <v>14</v>
      </c>
    </row>
    <row r="349" spans="1:7">
      <c r="A349" s="3">
        <v>43083</v>
      </c>
      <c r="B349" t="s">
        <v>11</v>
      </c>
      <c r="C349">
        <v>31.9</v>
      </c>
      <c r="D349">
        <v>1.54</v>
      </c>
      <c r="E349">
        <v>24</v>
      </c>
      <c r="F349">
        <v>0.3</v>
      </c>
      <c r="G349">
        <v>13</v>
      </c>
    </row>
    <row r="350" spans="1:7">
      <c r="A350" s="3">
        <v>43084</v>
      </c>
      <c r="B350" t="s">
        <v>12</v>
      </c>
      <c r="C350">
        <v>42.1</v>
      </c>
      <c r="D350">
        <v>1.05</v>
      </c>
      <c r="E350">
        <v>30</v>
      </c>
      <c r="F350">
        <v>0.3</v>
      </c>
      <c r="G350">
        <v>17</v>
      </c>
    </row>
    <row r="351" spans="1:7">
      <c r="A351" s="3">
        <v>43085</v>
      </c>
      <c r="B351" t="s">
        <v>13</v>
      </c>
      <c r="C351">
        <v>35.5</v>
      </c>
      <c r="D351">
        <v>1.25</v>
      </c>
      <c r="E351">
        <v>30</v>
      </c>
      <c r="F351">
        <v>0.3</v>
      </c>
      <c r="G351">
        <v>15</v>
      </c>
    </row>
    <row r="352" spans="1:7">
      <c r="A352" s="3">
        <v>43086</v>
      </c>
      <c r="B352" t="s">
        <v>7</v>
      </c>
      <c r="C352">
        <v>32.200000000000003</v>
      </c>
      <c r="D352">
        <v>1.33</v>
      </c>
      <c r="E352">
        <v>16</v>
      </c>
      <c r="F352">
        <v>0.3</v>
      </c>
      <c r="G352">
        <v>14</v>
      </c>
    </row>
    <row r="353" spans="1:7">
      <c r="A353" s="3">
        <v>43087</v>
      </c>
      <c r="B353" t="s">
        <v>8</v>
      </c>
      <c r="C353">
        <v>30.9</v>
      </c>
      <c r="D353">
        <v>1.43</v>
      </c>
      <c r="E353">
        <v>27</v>
      </c>
      <c r="F353">
        <v>0.3</v>
      </c>
      <c r="G353">
        <v>13</v>
      </c>
    </row>
    <row r="354" spans="1:7">
      <c r="A354" s="3">
        <v>43088</v>
      </c>
      <c r="B354" t="s">
        <v>9</v>
      </c>
      <c r="C354">
        <v>41.4</v>
      </c>
      <c r="D354">
        <v>1</v>
      </c>
      <c r="E354">
        <v>33</v>
      </c>
      <c r="F354">
        <v>0.3</v>
      </c>
      <c r="G354">
        <v>18</v>
      </c>
    </row>
    <row r="355" spans="1:7">
      <c r="A355" s="3">
        <v>43089</v>
      </c>
      <c r="B355" t="s">
        <v>10</v>
      </c>
      <c r="C355">
        <v>36.799999999999997</v>
      </c>
      <c r="D355">
        <v>1.25</v>
      </c>
      <c r="E355">
        <v>20</v>
      </c>
      <c r="F355">
        <v>0.3</v>
      </c>
      <c r="G355">
        <v>16</v>
      </c>
    </row>
    <row r="356" spans="1:7">
      <c r="A356" s="3">
        <v>43090</v>
      </c>
      <c r="B356" t="s">
        <v>11</v>
      </c>
      <c r="C356">
        <v>40.5</v>
      </c>
      <c r="D356">
        <v>1.33</v>
      </c>
      <c r="E356">
        <v>23</v>
      </c>
      <c r="F356">
        <v>0.3</v>
      </c>
      <c r="G356">
        <v>15</v>
      </c>
    </row>
    <row r="357" spans="1:7">
      <c r="A357" s="3">
        <v>43091</v>
      </c>
      <c r="B357" t="s">
        <v>12</v>
      </c>
      <c r="C357">
        <v>30.9</v>
      </c>
      <c r="D357">
        <v>1.54</v>
      </c>
      <c r="E357">
        <v>17</v>
      </c>
      <c r="F357">
        <v>0.3</v>
      </c>
      <c r="G357">
        <v>13</v>
      </c>
    </row>
    <row r="358" spans="1:7">
      <c r="A358" s="3">
        <v>43092</v>
      </c>
      <c r="B358" t="s">
        <v>13</v>
      </c>
      <c r="C358">
        <v>42.4</v>
      </c>
      <c r="D358">
        <v>1.1100000000000001</v>
      </c>
      <c r="E358">
        <v>20</v>
      </c>
      <c r="F358">
        <v>0.3</v>
      </c>
      <c r="G358">
        <v>18</v>
      </c>
    </row>
    <row r="359" spans="1:7">
      <c r="A359" s="3">
        <v>43093</v>
      </c>
      <c r="B359" t="s">
        <v>7</v>
      </c>
      <c r="C359">
        <v>35.799999999999997</v>
      </c>
      <c r="D359">
        <v>1.25</v>
      </c>
      <c r="E359">
        <v>26</v>
      </c>
      <c r="F359">
        <v>0.3</v>
      </c>
      <c r="G359">
        <v>16</v>
      </c>
    </row>
    <row r="360" spans="1:7">
      <c r="A360" s="3">
        <v>43094</v>
      </c>
      <c r="B360" t="s">
        <v>8</v>
      </c>
      <c r="C360">
        <v>35.5</v>
      </c>
      <c r="D360">
        <v>1.25</v>
      </c>
      <c r="E360">
        <v>19</v>
      </c>
      <c r="F360">
        <v>0.3</v>
      </c>
      <c r="G360">
        <v>15</v>
      </c>
    </row>
    <row r="361" spans="1:7">
      <c r="A361" s="3">
        <v>43095</v>
      </c>
      <c r="B361" t="s">
        <v>9</v>
      </c>
      <c r="C361">
        <v>28.9</v>
      </c>
      <c r="D361">
        <v>1.43</v>
      </c>
      <c r="E361">
        <v>23</v>
      </c>
      <c r="F361">
        <v>0.3</v>
      </c>
      <c r="G361">
        <v>13</v>
      </c>
    </row>
    <row r="362" spans="1:7">
      <c r="A362" s="3">
        <v>43096</v>
      </c>
      <c r="B362" t="s">
        <v>10</v>
      </c>
      <c r="C362">
        <v>42.7</v>
      </c>
      <c r="D362">
        <v>1</v>
      </c>
      <c r="E362">
        <v>33</v>
      </c>
      <c r="F362">
        <v>0.3</v>
      </c>
      <c r="G362">
        <v>19</v>
      </c>
    </row>
    <row r="363" spans="1:7">
      <c r="A363" s="3">
        <v>43097</v>
      </c>
      <c r="B363" t="s">
        <v>11</v>
      </c>
      <c r="C363">
        <v>37.799999999999997</v>
      </c>
      <c r="D363">
        <v>1.25</v>
      </c>
      <c r="E363">
        <v>32</v>
      </c>
      <c r="F363">
        <v>0.3</v>
      </c>
      <c r="G363">
        <v>16</v>
      </c>
    </row>
    <row r="364" spans="1:7">
      <c r="A364" s="3">
        <v>43098</v>
      </c>
      <c r="B364" t="s">
        <v>12</v>
      </c>
      <c r="C364">
        <v>39.5</v>
      </c>
      <c r="D364">
        <v>1.25</v>
      </c>
      <c r="E364">
        <v>17</v>
      </c>
      <c r="F364">
        <v>0.3</v>
      </c>
      <c r="G364">
        <v>15</v>
      </c>
    </row>
    <row r="365" spans="1:7">
      <c r="A365" s="3">
        <v>43099</v>
      </c>
      <c r="B365" t="s">
        <v>13</v>
      </c>
      <c r="C365">
        <v>30.9</v>
      </c>
      <c r="D365">
        <v>1.43</v>
      </c>
      <c r="E365">
        <v>22</v>
      </c>
      <c r="F365">
        <v>0.3</v>
      </c>
      <c r="G365">
        <v>13</v>
      </c>
    </row>
    <row r="366" spans="1:7">
      <c r="A366" s="3">
        <v>43100</v>
      </c>
      <c r="B366" t="s">
        <v>7</v>
      </c>
      <c r="C366">
        <v>15.1</v>
      </c>
      <c r="D366">
        <v>2.5</v>
      </c>
      <c r="E366">
        <v>9</v>
      </c>
      <c r="F366">
        <v>0.3</v>
      </c>
      <c r="G366">
        <v>7</v>
      </c>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66"/>
  <sheetViews>
    <sheetView workbookViewId="0">
      <selection activeCell="F1" sqref="F1:F1048576"/>
    </sheetView>
  </sheetViews>
  <sheetFormatPr defaultColWidth="8.85546875" defaultRowHeight="15"/>
  <cols>
    <col min="1" max="1" width="16.85546875" style="2" customWidth="1"/>
    <col min="3" max="3" width="14.7109375" customWidth="1"/>
    <col min="4" max="4" width="9.85546875" customWidth="1"/>
    <col min="7" max="7" width="14.140625" customWidth="1"/>
  </cols>
  <sheetData>
    <row r="1" spans="1:7">
      <c r="A1" s="2" t="s">
        <v>0</v>
      </c>
      <c r="B1" t="s">
        <v>1</v>
      </c>
      <c r="C1" t="s">
        <v>2</v>
      </c>
      <c r="D1" t="s">
        <v>3</v>
      </c>
      <c r="E1" t="s">
        <v>4</v>
      </c>
      <c r="F1" t="s">
        <v>5</v>
      </c>
      <c r="G1" t="s">
        <v>6</v>
      </c>
    </row>
    <row r="2" spans="1:7">
      <c r="A2" s="3">
        <v>42736</v>
      </c>
      <c r="B2" t="s">
        <v>7</v>
      </c>
      <c r="C2">
        <v>27</v>
      </c>
      <c r="D2">
        <v>2</v>
      </c>
      <c r="E2">
        <v>15</v>
      </c>
      <c r="F2">
        <v>0.3</v>
      </c>
      <c r="G2">
        <v>10</v>
      </c>
    </row>
    <row r="3" spans="1:7">
      <c r="A3" s="3">
        <v>42737</v>
      </c>
      <c r="B3" t="s">
        <v>8</v>
      </c>
      <c r="C3">
        <v>28.9</v>
      </c>
      <c r="D3">
        <v>1.33</v>
      </c>
      <c r="E3">
        <v>15</v>
      </c>
      <c r="F3">
        <v>0.3</v>
      </c>
      <c r="G3">
        <v>13</v>
      </c>
    </row>
    <row r="4" spans="1:7">
      <c r="A4" s="3">
        <v>42738</v>
      </c>
      <c r="B4" t="s">
        <v>9</v>
      </c>
      <c r="C4">
        <v>34.5</v>
      </c>
      <c r="D4">
        <v>1.33</v>
      </c>
      <c r="E4">
        <v>27</v>
      </c>
      <c r="F4">
        <v>0.3</v>
      </c>
      <c r="G4">
        <v>15</v>
      </c>
    </row>
    <row r="5" spans="1:7">
      <c r="A5" s="3">
        <v>42739</v>
      </c>
      <c r="B5" t="s">
        <v>10</v>
      </c>
      <c r="C5">
        <v>44.1</v>
      </c>
      <c r="D5">
        <v>1.05</v>
      </c>
      <c r="E5">
        <v>28</v>
      </c>
      <c r="F5">
        <v>0.3</v>
      </c>
      <c r="G5">
        <v>17</v>
      </c>
    </row>
    <row r="6" spans="1:7">
      <c r="A6" s="3">
        <v>42740</v>
      </c>
      <c r="B6" t="s">
        <v>11</v>
      </c>
      <c r="C6">
        <v>42.4</v>
      </c>
      <c r="D6">
        <v>1</v>
      </c>
      <c r="E6">
        <v>33</v>
      </c>
      <c r="F6">
        <v>0.3</v>
      </c>
      <c r="G6">
        <v>18</v>
      </c>
    </row>
    <row r="7" spans="1:7">
      <c r="A7" s="3">
        <v>42741</v>
      </c>
      <c r="B7" t="s">
        <v>12</v>
      </c>
      <c r="C7">
        <v>25.3</v>
      </c>
      <c r="D7">
        <v>1.54</v>
      </c>
      <c r="E7">
        <v>23</v>
      </c>
      <c r="F7">
        <v>0.3</v>
      </c>
      <c r="G7">
        <v>11</v>
      </c>
    </row>
    <row r="8" spans="1:7">
      <c r="A8" s="3">
        <v>42742</v>
      </c>
      <c r="B8" t="s">
        <v>13</v>
      </c>
      <c r="C8">
        <v>32.9</v>
      </c>
      <c r="D8">
        <v>1.54</v>
      </c>
      <c r="E8">
        <v>19</v>
      </c>
      <c r="F8">
        <v>0.3</v>
      </c>
      <c r="G8">
        <v>13</v>
      </c>
    </row>
    <row r="9" spans="1:7">
      <c r="A9" s="3">
        <v>42743</v>
      </c>
      <c r="B9" t="s">
        <v>7</v>
      </c>
      <c r="C9">
        <v>37.5</v>
      </c>
      <c r="D9">
        <v>1.18</v>
      </c>
      <c r="E9">
        <v>28</v>
      </c>
      <c r="F9">
        <v>0.3</v>
      </c>
      <c r="G9">
        <v>15</v>
      </c>
    </row>
    <row r="10" spans="1:7">
      <c r="A10" s="3">
        <v>42744</v>
      </c>
      <c r="B10" t="s">
        <v>8</v>
      </c>
      <c r="C10">
        <v>38.1</v>
      </c>
      <c r="D10">
        <v>1.18</v>
      </c>
      <c r="E10">
        <v>20</v>
      </c>
      <c r="F10">
        <v>0.3</v>
      </c>
      <c r="G10">
        <v>17</v>
      </c>
    </row>
    <row r="11" spans="1:7">
      <c r="A11" s="3">
        <v>42745</v>
      </c>
      <c r="B11" t="s">
        <v>9</v>
      </c>
      <c r="C11">
        <v>43.4</v>
      </c>
      <c r="D11">
        <v>1.05</v>
      </c>
      <c r="E11">
        <v>33</v>
      </c>
      <c r="F11">
        <v>0.3</v>
      </c>
      <c r="G11">
        <v>18</v>
      </c>
    </row>
    <row r="12" spans="1:7">
      <c r="A12" s="3">
        <v>42746</v>
      </c>
      <c r="B12" t="s">
        <v>10</v>
      </c>
      <c r="C12">
        <v>32.6</v>
      </c>
      <c r="D12">
        <v>1.54</v>
      </c>
      <c r="E12">
        <v>23</v>
      </c>
      <c r="F12">
        <v>0.3</v>
      </c>
      <c r="G12">
        <v>12</v>
      </c>
    </row>
    <row r="13" spans="1:7">
      <c r="A13" s="3">
        <v>42747</v>
      </c>
      <c r="B13" t="s">
        <v>11</v>
      </c>
      <c r="C13">
        <v>38.200000000000003</v>
      </c>
      <c r="D13">
        <v>1.33</v>
      </c>
      <c r="E13">
        <v>16</v>
      </c>
      <c r="F13">
        <v>0.3</v>
      </c>
      <c r="G13">
        <v>14</v>
      </c>
    </row>
    <row r="14" spans="1:7">
      <c r="A14" s="3">
        <v>42748</v>
      </c>
      <c r="B14" t="s">
        <v>12</v>
      </c>
      <c r="C14">
        <v>37.5</v>
      </c>
      <c r="D14">
        <v>1.33</v>
      </c>
      <c r="E14">
        <v>19</v>
      </c>
      <c r="F14">
        <v>0.3</v>
      </c>
      <c r="G14">
        <v>15</v>
      </c>
    </row>
    <row r="15" spans="1:7">
      <c r="A15" s="3">
        <v>42749</v>
      </c>
      <c r="B15" t="s">
        <v>13</v>
      </c>
      <c r="C15">
        <v>44.1</v>
      </c>
      <c r="D15">
        <v>1.05</v>
      </c>
      <c r="E15">
        <v>23</v>
      </c>
      <c r="F15">
        <v>0.3</v>
      </c>
      <c r="G15">
        <v>17</v>
      </c>
    </row>
    <row r="16" spans="1:7">
      <c r="A16" s="3">
        <v>42750</v>
      </c>
      <c r="B16" t="s">
        <v>7</v>
      </c>
      <c r="C16">
        <v>43.4</v>
      </c>
      <c r="D16">
        <v>1.1100000000000001</v>
      </c>
      <c r="E16">
        <v>33</v>
      </c>
      <c r="F16">
        <v>0.3</v>
      </c>
      <c r="G16">
        <v>18</v>
      </c>
    </row>
    <row r="17" spans="1:7">
      <c r="A17" s="3">
        <v>42751</v>
      </c>
      <c r="B17" t="s">
        <v>8</v>
      </c>
      <c r="C17">
        <v>30.6</v>
      </c>
      <c r="D17">
        <v>1.67</v>
      </c>
      <c r="E17">
        <v>24</v>
      </c>
      <c r="F17">
        <v>0.3</v>
      </c>
      <c r="G17">
        <v>12</v>
      </c>
    </row>
    <row r="18" spans="1:7">
      <c r="A18" s="3">
        <v>42752</v>
      </c>
      <c r="B18" t="s">
        <v>9</v>
      </c>
      <c r="C18">
        <v>32.200000000000003</v>
      </c>
      <c r="D18">
        <v>1.43</v>
      </c>
      <c r="E18">
        <v>26</v>
      </c>
      <c r="F18">
        <v>0.3</v>
      </c>
      <c r="G18">
        <v>14</v>
      </c>
    </row>
    <row r="19" spans="1:7">
      <c r="A19" s="3">
        <v>42753</v>
      </c>
      <c r="B19" t="s">
        <v>10</v>
      </c>
      <c r="C19">
        <v>42.8</v>
      </c>
      <c r="D19">
        <v>1.18</v>
      </c>
      <c r="E19">
        <v>33</v>
      </c>
      <c r="F19">
        <v>0.3</v>
      </c>
      <c r="G19">
        <v>16</v>
      </c>
    </row>
    <row r="20" spans="1:7">
      <c r="A20" s="3">
        <v>42754</v>
      </c>
      <c r="B20" t="s">
        <v>11</v>
      </c>
      <c r="C20">
        <v>43.1</v>
      </c>
      <c r="D20">
        <v>1.18</v>
      </c>
      <c r="E20">
        <v>30</v>
      </c>
      <c r="F20">
        <v>0.3</v>
      </c>
      <c r="G20">
        <v>17</v>
      </c>
    </row>
    <row r="21" spans="1:7">
      <c r="A21" s="3">
        <v>42755</v>
      </c>
      <c r="B21" t="s">
        <v>12</v>
      </c>
      <c r="C21">
        <v>31.6</v>
      </c>
      <c r="D21">
        <v>1.43</v>
      </c>
      <c r="E21">
        <v>20</v>
      </c>
      <c r="F21">
        <v>0.3</v>
      </c>
      <c r="G21">
        <v>12</v>
      </c>
    </row>
    <row r="22" spans="1:7">
      <c r="A22" s="3">
        <v>42756</v>
      </c>
      <c r="B22" t="s">
        <v>13</v>
      </c>
      <c r="C22">
        <v>36.200000000000003</v>
      </c>
      <c r="D22">
        <v>1.25</v>
      </c>
      <c r="E22">
        <v>16</v>
      </c>
      <c r="F22">
        <v>0.3</v>
      </c>
      <c r="G22">
        <v>14</v>
      </c>
    </row>
    <row r="23" spans="1:7">
      <c r="A23" s="3">
        <v>42757</v>
      </c>
      <c r="B23" t="s">
        <v>7</v>
      </c>
      <c r="C23">
        <v>40.799999999999997</v>
      </c>
      <c r="D23">
        <v>1.1100000000000001</v>
      </c>
      <c r="E23">
        <v>19</v>
      </c>
      <c r="F23">
        <v>0.3</v>
      </c>
      <c r="G23">
        <v>16</v>
      </c>
    </row>
    <row r="24" spans="1:7">
      <c r="A24" s="3">
        <v>42758</v>
      </c>
      <c r="B24" t="s">
        <v>8</v>
      </c>
      <c r="C24">
        <v>38.1</v>
      </c>
      <c r="D24">
        <v>1.05</v>
      </c>
      <c r="E24">
        <v>21</v>
      </c>
      <c r="F24">
        <v>0.3</v>
      </c>
      <c r="G24">
        <v>17</v>
      </c>
    </row>
    <row r="25" spans="1:7">
      <c r="A25" s="3">
        <v>42759</v>
      </c>
      <c r="B25" t="s">
        <v>9</v>
      </c>
      <c r="C25">
        <v>28.6</v>
      </c>
      <c r="D25">
        <v>1.54</v>
      </c>
      <c r="E25">
        <v>20</v>
      </c>
      <c r="F25">
        <v>0.3</v>
      </c>
      <c r="G25">
        <v>12</v>
      </c>
    </row>
    <row r="26" spans="1:7">
      <c r="A26" s="3">
        <v>42760</v>
      </c>
      <c r="B26" t="s">
        <v>10</v>
      </c>
      <c r="C26">
        <v>32.200000000000003</v>
      </c>
      <c r="D26">
        <v>1.25</v>
      </c>
      <c r="E26">
        <v>24</v>
      </c>
      <c r="F26">
        <v>0.3</v>
      </c>
      <c r="G26">
        <v>14</v>
      </c>
    </row>
    <row r="27" spans="1:7">
      <c r="A27" s="3">
        <v>42761</v>
      </c>
      <c r="B27" t="s">
        <v>11</v>
      </c>
      <c r="C27">
        <v>35.799999999999997</v>
      </c>
      <c r="D27">
        <v>1.25</v>
      </c>
      <c r="E27">
        <v>18</v>
      </c>
      <c r="F27">
        <v>0.3</v>
      </c>
      <c r="G27">
        <v>16</v>
      </c>
    </row>
    <row r="28" spans="1:7">
      <c r="A28" s="3">
        <v>42762</v>
      </c>
      <c r="B28" t="s">
        <v>12</v>
      </c>
      <c r="C28">
        <v>42.1</v>
      </c>
      <c r="D28">
        <v>1.05</v>
      </c>
      <c r="E28">
        <v>22</v>
      </c>
      <c r="F28">
        <v>0.3</v>
      </c>
      <c r="G28">
        <v>17</v>
      </c>
    </row>
    <row r="29" spans="1:7">
      <c r="A29" s="3">
        <v>42763</v>
      </c>
      <c r="B29" t="s">
        <v>13</v>
      </c>
      <c r="C29">
        <v>34.9</v>
      </c>
      <c r="D29">
        <v>1.33</v>
      </c>
      <c r="E29">
        <v>15</v>
      </c>
      <c r="F29">
        <v>0.3</v>
      </c>
      <c r="G29">
        <v>13</v>
      </c>
    </row>
    <row r="30" spans="1:7">
      <c r="A30" s="3">
        <v>42764</v>
      </c>
      <c r="B30" t="s">
        <v>7</v>
      </c>
      <c r="C30">
        <v>35.200000000000003</v>
      </c>
      <c r="D30">
        <v>1.33</v>
      </c>
      <c r="E30">
        <v>27</v>
      </c>
      <c r="F30">
        <v>0.3</v>
      </c>
      <c r="G30">
        <v>14</v>
      </c>
    </row>
    <row r="31" spans="1:7">
      <c r="A31" s="3">
        <v>42765</v>
      </c>
      <c r="B31" t="s">
        <v>8</v>
      </c>
      <c r="C31">
        <v>41.1</v>
      </c>
      <c r="D31">
        <v>1.05</v>
      </c>
      <c r="E31">
        <v>20</v>
      </c>
      <c r="F31">
        <v>0.3</v>
      </c>
      <c r="G31">
        <v>17</v>
      </c>
    </row>
    <row r="32" spans="1:7">
      <c r="A32" s="3">
        <v>42766</v>
      </c>
      <c r="B32" t="s">
        <v>9</v>
      </c>
      <c r="C32">
        <v>40.4</v>
      </c>
      <c r="D32">
        <v>1.05</v>
      </c>
      <c r="E32">
        <v>37</v>
      </c>
      <c r="F32">
        <v>0.3</v>
      </c>
      <c r="G32">
        <v>18</v>
      </c>
    </row>
    <row r="33" spans="1:7">
      <c r="A33" s="3">
        <v>42767</v>
      </c>
      <c r="B33" t="s">
        <v>10</v>
      </c>
      <c r="C33">
        <v>42.4</v>
      </c>
      <c r="D33">
        <v>1</v>
      </c>
      <c r="E33">
        <v>35</v>
      </c>
      <c r="F33">
        <v>0.3</v>
      </c>
      <c r="G33">
        <v>18</v>
      </c>
    </row>
    <row r="34" spans="1:7">
      <c r="A34" s="3">
        <v>42768</v>
      </c>
      <c r="B34" t="s">
        <v>11</v>
      </c>
      <c r="C34">
        <v>52</v>
      </c>
      <c r="D34">
        <v>1</v>
      </c>
      <c r="E34">
        <v>22</v>
      </c>
      <c r="F34">
        <v>0.3</v>
      </c>
      <c r="G34">
        <v>20</v>
      </c>
    </row>
    <row r="35" spans="1:7">
      <c r="A35" s="3">
        <v>42769</v>
      </c>
      <c r="B35" t="s">
        <v>12</v>
      </c>
      <c r="C35">
        <v>50.3</v>
      </c>
      <c r="D35">
        <v>0.87</v>
      </c>
      <c r="E35">
        <v>25</v>
      </c>
      <c r="F35">
        <v>0.3</v>
      </c>
      <c r="G35">
        <v>21</v>
      </c>
    </row>
    <row r="36" spans="1:7">
      <c r="A36" s="3">
        <v>42770</v>
      </c>
      <c r="B36" t="s">
        <v>13</v>
      </c>
      <c r="C36">
        <v>56.6</v>
      </c>
      <c r="D36">
        <v>0.83</v>
      </c>
      <c r="E36">
        <v>46</v>
      </c>
      <c r="F36">
        <v>0.3</v>
      </c>
      <c r="G36">
        <v>22</v>
      </c>
    </row>
    <row r="37" spans="1:7">
      <c r="A37" s="3">
        <v>42771</v>
      </c>
      <c r="B37" t="s">
        <v>7</v>
      </c>
      <c r="C37">
        <v>45.4</v>
      </c>
      <c r="D37">
        <v>1.1100000000000001</v>
      </c>
      <c r="E37">
        <v>32</v>
      </c>
      <c r="F37">
        <v>0.3</v>
      </c>
      <c r="G37">
        <v>18</v>
      </c>
    </row>
    <row r="38" spans="1:7">
      <c r="A38" s="3">
        <v>42772</v>
      </c>
      <c r="B38" t="s">
        <v>8</v>
      </c>
      <c r="C38">
        <v>45</v>
      </c>
      <c r="D38">
        <v>0.95</v>
      </c>
      <c r="E38">
        <v>28</v>
      </c>
      <c r="F38">
        <v>0.3</v>
      </c>
      <c r="G38">
        <v>20</v>
      </c>
    </row>
    <row r="39" spans="1:7">
      <c r="A39" s="3">
        <v>42773</v>
      </c>
      <c r="B39" t="s">
        <v>9</v>
      </c>
      <c r="C39">
        <v>52.3</v>
      </c>
      <c r="D39">
        <v>0.87</v>
      </c>
      <c r="E39">
        <v>39</v>
      </c>
      <c r="F39">
        <v>0.3</v>
      </c>
      <c r="G39">
        <v>21</v>
      </c>
    </row>
    <row r="40" spans="1:7">
      <c r="A40" s="3">
        <v>42774</v>
      </c>
      <c r="B40" t="s">
        <v>10</v>
      </c>
      <c r="C40">
        <v>52.6</v>
      </c>
      <c r="D40">
        <v>0.87</v>
      </c>
      <c r="E40">
        <v>31</v>
      </c>
      <c r="F40">
        <v>0.3</v>
      </c>
      <c r="G40">
        <v>22</v>
      </c>
    </row>
    <row r="41" spans="1:7">
      <c r="A41" s="3">
        <v>42775</v>
      </c>
      <c r="B41" t="s">
        <v>11</v>
      </c>
      <c r="C41">
        <v>42.7</v>
      </c>
      <c r="D41">
        <v>1</v>
      </c>
      <c r="E41">
        <v>39</v>
      </c>
      <c r="F41">
        <v>0.3</v>
      </c>
      <c r="G41">
        <v>19</v>
      </c>
    </row>
    <row r="42" spans="1:7">
      <c r="A42" s="3">
        <v>42776</v>
      </c>
      <c r="B42" t="s">
        <v>12</v>
      </c>
      <c r="C42">
        <v>50</v>
      </c>
      <c r="D42">
        <v>0.91</v>
      </c>
      <c r="E42">
        <v>40</v>
      </c>
      <c r="F42">
        <v>0.3</v>
      </c>
      <c r="G42">
        <v>20</v>
      </c>
    </row>
    <row r="43" spans="1:7">
      <c r="A43" s="3">
        <v>42777</v>
      </c>
      <c r="B43" t="s">
        <v>13</v>
      </c>
      <c r="C43">
        <v>51.3</v>
      </c>
      <c r="D43">
        <v>0.91</v>
      </c>
      <c r="E43">
        <v>35</v>
      </c>
      <c r="F43">
        <v>0.3</v>
      </c>
      <c r="G43">
        <v>21</v>
      </c>
    </row>
    <row r="44" spans="1:7">
      <c r="A44" s="3">
        <v>42778</v>
      </c>
      <c r="B44" t="s">
        <v>7</v>
      </c>
      <c r="C44">
        <v>55.6</v>
      </c>
      <c r="D44">
        <v>0.83</v>
      </c>
      <c r="E44">
        <v>41</v>
      </c>
      <c r="F44">
        <v>0.3</v>
      </c>
      <c r="G44">
        <v>22</v>
      </c>
    </row>
    <row r="45" spans="1:7">
      <c r="A45" s="3">
        <v>42779</v>
      </c>
      <c r="B45" t="s">
        <v>8</v>
      </c>
      <c r="C45">
        <v>46.4</v>
      </c>
      <c r="D45">
        <v>1.1100000000000001</v>
      </c>
      <c r="E45">
        <v>34</v>
      </c>
      <c r="F45">
        <v>0.3</v>
      </c>
      <c r="G45">
        <v>18</v>
      </c>
    </row>
    <row r="46" spans="1:7">
      <c r="A46" s="3">
        <v>42780</v>
      </c>
      <c r="B46" t="s">
        <v>9</v>
      </c>
      <c r="C46">
        <v>47.7</v>
      </c>
      <c r="D46">
        <v>0.95</v>
      </c>
      <c r="E46">
        <v>35</v>
      </c>
      <c r="F46">
        <v>0.3</v>
      </c>
      <c r="G46">
        <v>19</v>
      </c>
    </row>
    <row r="47" spans="1:7">
      <c r="A47" s="3">
        <v>42781</v>
      </c>
      <c r="B47" t="s">
        <v>10</v>
      </c>
      <c r="C47">
        <v>52</v>
      </c>
      <c r="D47">
        <v>0.91</v>
      </c>
      <c r="E47">
        <v>33</v>
      </c>
      <c r="F47">
        <v>0.3</v>
      </c>
      <c r="G47">
        <v>20</v>
      </c>
    </row>
    <row r="48" spans="1:7">
      <c r="A48" s="3">
        <v>42782</v>
      </c>
      <c r="B48" t="s">
        <v>11</v>
      </c>
      <c r="C48">
        <v>47.3</v>
      </c>
      <c r="D48">
        <v>0.87</v>
      </c>
      <c r="E48">
        <v>31</v>
      </c>
      <c r="F48">
        <v>0.3</v>
      </c>
      <c r="G48">
        <v>21</v>
      </c>
    </row>
    <row r="49" spans="1:7">
      <c r="A49" s="3">
        <v>42783</v>
      </c>
      <c r="B49" t="s">
        <v>12</v>
      </c>
      <c r="C49">
        <v>40.4</v>
      </c>
      <c r="D49">
        <v>1</v>
      </c>
      <c r="E49">
        <v>29</v>
      </c>
      <c r="F49">
        <v>0.3</v>
      </c>
      <c r="G49">
        <v>18</v>
      </c>
    </row>
    <row r="50" spans="1:7">
      <c r="A50" s="3">
        <v>42784</v>
      </c>
      <c r="B50" t="s">
        <v>13</v>
      </c>
      <c r="C50">
        <v>43.7</v>
      </c>
      <c r="D50">
        <v>0.95</v>
      </c>
      <c r="E50">
        <v>25</v>
      </c>
      <c r="F50">
        <v>0.3</v>
      </c>
      <c r="G50">
        <v>19</v>
      </c>
    </row>
    <row r="51" spans="1:7">
      <c r="A51" s="3">
        <v>42785</v>
      </c>
      <c r="B51" t="s">
        <v>7</v>
      </c>
      <c r="C51">
        <v>50</v>
      </c>
      <c r="D51">
        <v>0.95</v>
      </c>
      <c r="E51">
        <v>28</v>
      </c>
      <c r="F51">
        <v>0.3</v>
      </c>
      <c r="G51">
        <v>20</v>
      </c>
    </row>
    <row r="52" spans="1:7">
      <c r="A52" s="3">
        <v>42786</v>
      </c>
      <c r="B52" t="s">
        <v>8</v>
      </c>
      <c r="C52">
        <v>50.3</v>
      </c>
      <c r="D52">
        <v>0.95</v>
      </c>
      <c r="E52">
        <v>25</v>
      </c>
      <c r="F52">
        <v>0.3</v>
      </c>
      <c r="G52">
        <v>21</v>
      </c>
    </row>
    <row r="53" spans="1:7">
      <c r="A53" s="3">
        <v>42787</v>
      </c>
      <c r="B53" t="s">
        <v>9</v>
      </c>
      <c r="C53">
        <v>42.4</v>
      </c>
      <c r="D53">
        <v>1</v>
      </c>
      <c r="E53">
        <v>28</v>
      </c>
      <c r="F53">
        <v>0.3</v>
      </c>
      <c r="G53">
        <v>18</v>
      </c>
    </row>
    <row r="54" spans="1:7">
      <c r="A54" s="3">
        <v>42788</v>
      </c>
      <c r="B54" t="s">
        <v>10</v>
      </c>
      <c r="C54">
        <v>47.7</v>
      </c>
      <c r="D54">
        <v>0.95</v>
      </c>
      <c r="E54">
        <v>36</v>
      </c>
      <c r="F54">
        <v>0.3</v>
      </c>
      <c r="G54">
        <v>19</v>
      </c>
    </row>
    <row r="55" spans="1:7">
      <c r="A55" s="3">
        <v>42789</v>
      </c>
      <c r="B55" t="s">
        <v>11</v>
      </c>
      <c r="C55">
        <v>45</v>
      </c>
      <c r="D55">
        <v>1</v>
      </c>
      <c r="E55">
        <v>23</v>
      </c>
      <c r="F55">
        <v>0.3</v>
      </c>
      <c r="G55">
        <v>20</v>
      </c>
    </row>
    <row r="56" spans="1:7">
      <c r="A56" s="3">
        <v>42790</v>
      </c>
      <c r="B56" t="s">
        <v>12</v>
      </c>
      <c r="C56">
        <v>47.3</v>
      </c>
      <c r="D56">
        <v>0.87</v>
      </c>
      <c r="E56">
        <v>36</v>
      </c>
      <c r="F56">
        <v>0.3</v>
      </c>
      <c r="G56">
        <v>21</v>
      </c>
    </row>
    <row r="57" spans="1:7">
      <c r="A57" s="3">
        <v>42791</v>
      </c>
      <c r="B57" t="s">
        <v>13</v>
      </c>
      <c r="C57">
        <v>42.4</v>
      </c>
      <c r="D57">
        <v>1</v>
      </c>
      <c r="E57">
        <v>21</v>
      </c>
      <c r="F57">
        <v>0.3</v>
      </c>
      <c r="G57">
        <v>18</v>
      </c>
    </row>
    <row r="58" spans="1:7">
      <c r="A58" s="3">
        <v>42792</v>
      </c>
      <c r="B58" t="s">
        <v>7</v>
      </c>
      <c r="C58">
        <v>48.7</v>
      </c>
      <c r="D58">
        <v>1.05</v>
      </c>
      <c r="E58">
        <v>32</v>
      </c>
      <c r="F58">
        <v>0.3</v>
      </c>
      <c r="G58">
        <v>19</v>
      </c>
    </row>
    <row r="59" spans="1:7">
      <c r="A59" s="3">
        <v>42793</v>
      </c>
      <c r="B59" t="s">
        <v>8</v>
      </c>
      <c r="C59">
        <v>45</v>
      </c>
      <c r="D59">
        <v>1</v>
      </c>
      <c r="E59">
        <v>34</v>
      </c>
      <c r="F59">
        <v>0.3</v>
      </c>
      <c r="G59">
        <v>20</v>
      </c>
    </row>
    <row r="60" spans="1:7">
      <c r="A60" s="3">
        <v>42794</v>
      </c>
      <c r="B60" t="s">
        <v>9</v>
      </c>
      <c r="C60">
        <v>49.6</v>
      </c>
      <c r="D60">
        <v>0.91</v>
      </c>
      <c r="E60">
        <v>45</v>
      </c>
      <c r="F60">
        <v>0.3</v>
      </c>
      <c r="G60">
        <v>22</v>
      </c>
    </row>
    <row r="61" spans="1:7">
      <c r="A61" s="3">
        <v>42795</v>
      </c>
      <c r="B61" t="s">
        <v>10</v>
      </c>
      <c r="C61">
        <v>57.9</v>
      </c>
      <c r="D61">
        <v>0.87</v>
      </c>
      <c r="E61">
        <v>46</v>
      </c>
      <c r="F61">
        <v>0.3</v>
      </c>
      <c r="G61">
        <v>23</v>
      </c>
    </row>
    <row r="62" spans="1:7">
      <c r="A62" s="3">
        <v>42796</v>
      </c>
      <c r="B62" t="s">
        <v>11</v>
      </c>
      <c r="C62">
        <v>57.2</v>
      </c>
      <c r="D62">
        <v>0.8</v>
      </c>
      <c r="E62">
        <v>31</v>
      </c>
      <c r="F62">
        <v>0.3</v>
      </c>
      <c r="G62">
        <v>24</v>
      </c>
    </row>
    <row r="63" spans="1:7">
      <c r="A63" s="3">
        <v>42797</v>
      </c>
      <c r="B63" t="s">
        <v>12</v>
      </c>
      <c r="C63">
        <v>60.2</v>
      </c>
      <c r="D63">
        <v>0.77</v>
      </c>
      <c r="E63">
        <v>28</v>
      </c>
      <c r="F63">
        <v>0.3</v>
      </c>
      <c r="G63">
        <v>24</v>
      </c>
    </row>
    <row r="64" spans="1:7">
      <c r="A64" s="3">
        <v>42798</v>
      </c>
      <c r="B64" t="s">
        <v>13</v>
      </c>
      <c r="C64">
        <v>59.5</v>
      </c>
      <c r="D64">
        <v>0.77</v>
      </c>
      <c r="E64">
        <v>29</v>
      </c>
      <c r="F64">
        <v>0.3</v>
      </c>
      <c r="G64">
        <v>25</v>
      </c>
    </row>
    <row r="65" spans="1:7">
      <c r="A65" s="3">
        <v>42799</v>
      </c>
      <c r="B65" t="s">
        <v>7</v>
      </c>
      <c r="C65">
        <v>55.9</v>
      </c>
      <c r="D65">
        <v>0.87</v>
      </c>
      <c r="E65">
        <v>32</v>
      </c>
      <c r="F65">
        <v>0.3</v>
      </c>
      <c r="G65">
        <v>23</v>
      </c>
    </row>
    <row r="66" spans="1:7">
      <c r="A66" s="3">
        <v>42800</v>
      </c>
      <c r="B66" t="s">
        <v>8</v>
      </c>
      <c r="C66">
        <v>61.2</v>
      </c>
      <c r="D66">
        <v>0.77</v>
      </c>
      <c r="E66">
        <v>28</v>
      </c>
      <c r="F66">
        <v>0.3</v>
      </c>
      <c r="G66">
        <v>24</v>
      </c>
    </row>
    <row r="67" spans="1:7">
      <c r="A67" s="3">
        <v>42801</v>
      </c>
      <c r="B67" t="s">
        <v>9</v>
      </c>
      <c r="C67">
        <v>60.2</v>
      </c>
      <c r="D67">
        <v>0.77</v>
      </c>
      <c r="E67">
        <v>32</v>
      </c>
      <c r="F67">
        <v>0.3</v>
      </c>
      <c r="G67">
        <v>24</v>
      </c>
    </row>
    <row r="68" spans="1:7">
      <c r="A68" s="3">
        <v>42802</v>
      </c>
      <c r="B68" t="s">
        <v>10</v>
      </c>
      <c r="C68">
        <v>58.5</v>
      </c>
      <c r="D68">
        <v>0.77</v>
      </c>
      <c r="E68">
        <v>43</v>
      </c>
      <c r="F68">
        <v>0.3</v>
      </c>
      <c r="G68">
        <v>25</v>
      </c>
    </row>
    <row r="69" spans="1:7">
      <c r="A69" s="3">
        <v>42803</v>
      </c>
      <c r="B69" t="s">
        <v>11</v>
      </c>
      <c r="C69">
        <v>52.9</v>
      </c>
      <c r="D69">
        <v>0.8</v>
      </c>
      <c r="E69">
        <v>29</v>
      </c>
      <c r="F69">
        <v>0.3</v>
      </c>
      <c r="G69">
        <v>23</v>
      </c>
    </row>
    <row r="70" spans="1:7">
      <c r="A70" s="3">
        <v>42804</v>
      </c>
      <c r="B70" t="s">
        <v>12</v>
      </c>
      <c r="C70">
        <v>59.2</v>
      </c>
      <c r="D70">
        <v>0.83</v>
      </c>
      <c r="E70">
        <v>31</v>
      </c>
      <c r="F70">
        <v>0.3</v>
      </c>
      <c r="G70">
        <v>24</v>
      </c>
    </row>
    <row r="71" spans="1:7">
      <c r="A71" s="3">
        <v>42805</v>
      </c>
      <c r="B71" t="s">
        <v>13</v>
      </c>
      <c r="C71">
        <v>58.2</v>
      </c>
      <c r="D71">
        <v>0.83</v>
      </c>
      <c r="E71">
        <v>30</v>
      </c>
      <c r="F71">
        <v>0.3</v>
      </c>
      <c r="G71">
        <v>24</v>
      </c>
    </row>
    <row r="72" spans="1:7">
      <c r="A72" s="3">
        <v>42806</v>
      </c>
      <c r="B72" t="s">
        <v>7</v>
      </c>
      <c r="C72">
        <v>61.5</v>
      </c>
      <c r="D72">
        <v>0.74</v>
      </c>
      <c r="E72">
        <v>47</v>
      </c>
      <c r="F72">
        <v>0.3</v>
      </c>
      <c r="G72">
        <v>25</v>
      </c>
    </row>
    <row r="73" spans="1:7">
      <c r="A73" s="3">
        <v>42807</v>
      </c>
      <c r="B73" t="s">
        <v>8</v>
      </c>
      <c r="C73">
        <v>55.9</v>
      </c>
      <c r="D73">
        <v>0.87</v>
      </c>
      <c r="E73">
        <v>48</v>
      </c>
      <c r="F73">
        <v>0.3</v>
      </c>
      <c r="G73">
        <v>23</v>
      </c>
    </row>
    <row r="74" spans="1:7">
      <c r="A74" s="3">
        <v>42808</v>
      </c>
      <c r="B74" t="s">
        <v>9</v>
      </c>
      <c r="C74">
        <v>58.9</v>
      </c>
      <c r="D74">
        <v>0.87</v>
      </c>
      <c r="E74">
        <v>35</v>
      </c>
      <c r="F74">
        <v>0.3</v>
      </c>
      <c r="G74">
        <v>23</v>
      </c>
    </row>
    <row r="75" spans="1:7">
      <c r="A75" s="3">
        <v>42809</v>
      </c>
      <c r="B75" t="s">
        <v>10</v>
      </c>
      <c r="C75">
        <v>56.2</v>
      </c>
      <c r="D75">
        <v>0.83</v>
      </c>
      <c r="E75">
        <v>30</v>
      </c>
      <c r="F75">
        <v>0.3</v>
      </c>
      <c r="G75">
        <v>24</v>
      </c>
    </row>
    <row r="76" spans="1:7">
      <c r="A76" s="3">
        <v>42810</v>
      </c>
      <c r="B76" t="s">
        <v>11</v>
      </c>
      <c r="C76">
        <v>60.2</v>
      </c>
      <c r="D76">
        <v>0.83</v>
      </c>
      <c r="E76">
        <v>39</v>
      </c>
      <c r="F76">
        <v>0.3</v>
      </c>
      <c r="G76">
        <v>24</v>
      </c>
    </row>
    <row r="77" spans="1:7">
      <c r="A77" s="3">
        <v>42811</v>
      </c>
      <c r="B77" t="s">
        <v>12</v>
      </c>
      <c r="C77">
        <v>56.5</v>
      </c>
      <c r="D77">
        <v>0.77</v>
      </c>
      <c r="E77">
        <v>50</v>
      </c>
      <c r="F77">
        <v>0.3</v>
      </c>
      <c r="G77">
        <v>25</v>
      </c>
    </row>
    <row r="78" spans="1:7">
      <c r="A78" s="3">
        <v>42812</v>
      </c>
      <c r="B78" t="s">
        <v>13</v>
      </c>
      <c r="C78">
        <v>53.9</v>
      </c>
      <c r="D78">
        <v>0.83</v>
      </c>
      <c r="E78">
        <v>32</v>
      </c>
      <c r="F78">
        <v>0.3</v>
      </c>
      <c r="G78">
        <v>23</v>
      </c>
    </row>
    <row r="79" spans="1:7">
      <c r="A79" s="3">
        <v>42813</v>
      </c>
      <c r="B79" t="s">
        <v>7</v>
      </c>
      <c r="C79">
        <v>56.9</v>
      </c>
      <c r="D79">
        <v>0.83</v>
      </c>
      <c r="E79">
        <v>38</v>
      </c>
      <c r="F79">
        <v>0.3</v>
      </c>
      <c r="G79">
        <v>23</v>
      </c>
    </row>
    <row r="80" spans="1:7">
      <c r="A80" s="3">
        <v>42814</v>
      </c>
      <c r="B80" t="s">
        <v>8</v>
      </c>
      <c r="C80">
        <v>58.2</v>
      </c>
      <c r="D80">
        <v>0.77</v>
      </c>
      <c r="E80">
        <v>33</v>
      </c>
      <c r="F80">
        <v>0.3</v>
      </c>
      <c r="G80">
        <v>24</v>
      </c>
    </row>
    <row r="81" spans="1:7">
      <c r="A81" s="3">
        <v>42815</v>
      </c>
      <c r="B81" t="s">
        <v>9</v>
      </c>
      <c r="C81">
        <v>57.2</v>
      </c>
      <c r="D81">
        <v>0.83</v>
      </c>
      <c r="E81">
        <v>36</v>
      </c>
      <c r="F81">
        <v>0.3</v>
      </c>
      <c r="G81">
        <v>24</v>
      </c>
    </row>
    <row r="82" spans="1:7">
      <c r="A82" s="3">
        <v>42816</v>
      </c>
      <c r="B82" t="s">
        <v>10</v>
      </c>
      <c r="C82">
        <v>56.5</v>
      </c>
      <c r="D82">
        <v>0.74</v>
      </c>
      <c r="E82">
        <v>38</v>
      </c>
      <c r="F82">
        <v>0.3</v>
      </c>
      <c r="G82">
        <v>25</v>
      </c>
    </row>
    <row r="83" spans="1:7">
      <c r="A83" s="3">
        <v>42817</v>
      </c>
      <c r="B83" t="s">
        <v>11</v>
      </c>
      <c r="C83">
        <v>55.9</v>
      </c>
      <c r="D83">
        <v>0.87</v>
      </c>
      <c r="E83">
        <v>35</v>
      </c>
      <c r="F83">
        <v>0.3</v>
      </c>
      <c r="G83">
        <v>23</v>
      </c>
    </row>
    <row r="84" spans="1:7">
      <c r="A84" s="3">
        <v>42818</v>
      </c>
      <c r="B84" t="s">
        <v>12</v>
      </c>
      <c r="C84">
        <v>56.9</v>
      </c>
      <c r="D84">
        <v>0.83</v>
      </c>
      <c r="E84">
        <v>41</v>
      </c>
      <c r="F84">
        <v>0.3</v>
      </c>
      <c r="G84">
        <v>23</v>
      </c>
    </row>
    <row r="85" spans="1:7">
      <c r="A85" s="3">
        <v>42819</v>
      </c>
      <c r="B85" t="s">
        <v>13</v>
      </c>
      <c r="C85">
        <v>58.2</v>
      </c>
      <c r="D85">
        <v>0.8</v>
      </c>
      <c r="E85">
        <v>50</v>
      </c>
      <c r="F85">
        <v>0.3</v>
      </c>
      <c r="G85">
        <v>24</v>
      </c>
    </row>
    <row r="86" spans="1:7">
      <c r="A86" s="3">
        <v>42820</v>
      </c>
      <c r="B86" t="s">
        <v>7</v>
      </c>
      <c r="C86">
        <v>59.5</v>
      </c>
      <c r="D86">
        <v>0.77</v>
      </c>
      <c r="E86">
        <v>39</v>
      </c>
      <c r="F86">
        <v>0.3</v>
      </c>
      <c r="G86">
        <v>25</v>
      </c>
    </row>
    <row r="87" spans="1:7">
      <c r="A87" s="3">
        <v>42821</v>
      </c>
      <c r="B87" t="s">
        <v>8</v>
      </c>
      <c r="C87">
        <v>60.5</v>
      </c>
      <c r="D87">
        <v>0.74</v>
      </c>
      <c r="E87">
        <v>30</v>
      </c>
      <c r="F87">
        <v>0.3</v>
      </c>
      <c r="G87">
        <v>25</v>
      </c>
    </row>
    <row r="88" spans="1:7">
      <c r="A88" s="3">
        <v>42822</v>
      </c>
      <c r="B88" t="s">
        <v>9</v>
      </c>
      <c r="C88">
        <v>55.9</v>
      </c>
      <c r="D88">
        <v>0.83</v>
      </c>
      <c r="E88">
        <v>48</v>
      </c>
      <c r="F88">
        <v>0.3</v>
      </c>
      <c r="G88">
        <v>23</v>
      </c>
    </row>
    <row r="89" spans="1:7">
      <c r="A89" s="3">
        <v>42823</v>
      </c>
      <c r="B89" t="s">
        <v>10</v>
      </c>
      <c r="C89">
        <v>57.2</v>
      </c>
      <c r="D89">
        <v>0.83</v>
      </c>
      <c r="E89">
        <v>39</v>
      </c>
      <c r="F89">
        <v>0.3</v>
      </c>
      <c r="G89">
        <v>24</v>
      </c>
    </row>
    <row r="90" spans="1:7">
      <c r="A90" s="3">
        <v>42824</v>
      </c>
      <c r="B90" t="s">
        <v>11</v>
      </c>
      <c r="C90">
        <v>55.2</v>
      </c>
      <c r="D90">
        <v>0.8</v>
      </c>
      <c r="E90">
        <v>47</v>
      </c>
      <c r="F90">
        <v>0.3</v>
      </c>
      <c r="G90">
        <v>24</v>
      </c>
    </row>
    <row r="91" spans="1:7">
      <c r="A91" s="3">
        <v>42825</v>
      </c>
      <c r="B91" t="s">
        <v>12</v>
      </c>
      <c r="C91">
        <v>58.5</v>
      </c>
      <c r="D91">
        <v>0.77</v>
      </c>
      <c r="E91">
        <v>48</v>
      </c>
      <c r="F91">
        <v>0.3</v>
      </c>
      <c r="G91">
        <v>25</v>
      </c>
    </row>
    <row r="92" spans="1:7">
      <c r="A92" s="3">
        <v>42826</v>
      </c>
      <c r="B92" t="s">
        <v>13</v>
      </c>
      <c r="C92">
        <v>57.5</v>
      </c>
      <c r="D92">
        <v>0.8</v>
      </c>
      <c r="E92">
        <v>33</v>
      </c>
      <c r="F92">
        <v>0.3</v>
      </c>
      <c r="G92">
        <v>25</v>
      </c>
    </row>
    <row r="93" spans="1:7">
      <c r="A93" s="3">
        <v>42827</v>
      </c>
      <c r="B93" t="s">
        <v>7</v>
      </c>
      <c r="C93">
        <v>65.8</v>
      </c>
      <c r="D93">
        <v>0.74</v>
      </c>
      <c r="E93">
        <v>47</v>
      </c>
      <c r="F93">
        <v>0.3</v>
      </c>
      <c r="G93">
        <v>26</v>
      </c>
    </row>
    <row r="94" spans="1:7">
      <c r="A94" s="3">
        <v>42828</v>
      </c>
      <c r="B94" t="s">
        <v>8</v>
      </c>
      <c r="C94">
        <v>60.8</v>
      </c>
      <c r="D94">
        <v>0.74</v>
      </c>
      <c r="E94">
        <v>51</v>
      </c>
      <c r="F94">
        <v>0.3</v>
      </c>
      <c r="G94">
        <v>26</v>
      </c>
    </row>
    <row r="95" spans="1:7">
      <c r="A95" s="3">
        <v>42829</v>
      </c>
      <c r="B95" t="s">
        <v>9</v>
      </c>
      <c r="C95">
        <v>62.1</v>
      </c>
      <c r="D95">
        <v>0.71</v>
      </c>
      <c r="E95">
        <v>31</v>
      </c>
      <c r="F95">
        <v>0.3</v>
      </c>
      <c r="G95">
        <v>27</v>
      </c>
    </row>
    <row r="96" spans="1:7">
      <c r="A96" s="3">
        <v>42830</v>
      </c>
      <c r="B96" t="s">
        <v>10</v>
      </c>
      <c r="C96">
        <v>64.400000000000006</v>
      </c>
      <c r="D96">
        <v>0.71</v>
      </c>
      <c r="E96">
        <v>33</v>
      </c>
      <c r="F96">
        <v>0.3</v>
      </c>
      <c r="G96">
        <v>28</v>
      </c>
    </row>
    <row r="97" spans="1:7">
      <c r="A97" s="3">
        <v>42831</v>
      </c>
      <c r="B97" t="s">
        <v>11</v>
      </c>
      <c r="C97">
        <v>57.5</v>
      </c>
      <c r="D97">
        <v>0.8</v>
      </c>
      <c r="E97">
        <v>31</v>
      </c>
      <c r="F97">
        <v>0.3</v>
      </c>
      <c r="G97">
        <v>25</v>
      </c>
    </row>
    <row r="98" spans="1:7">
      <c r="A98" s="3">
        <v>42832</v>
      </c>
      <c r="B98" t="s">
        <v>12</v>
      </c>
      <c r="C98">
        <v>59.8</v>
      </c>
      <c r="D98">
        <v>0.74</v>
      </c>
      <c r="E98">
        <v>44</v>
      </c>
      <c r="F98">
        <v>0.3</v>
      </c>
      <c r="G98">
        <v>26</v>
      </c>
    </row>
    <row r="99" spans="1:7">
      <c r="A99" s="3">
        <v>42833</v>
      </c>
      <c r="B99" t="s">
        <v>13</v>
      </c>
      <c r="C99">
        <v>63.8</v>
      </c>
      <c r="D99">
        <v>0.74</v>
      </c>
      <c r="E99">
        <v>37</v>
      </c>
      <c r="F99">
        <v>0.3</v>
      </c>
      <c r="G99">
        <v>26</v>
      </c>
    </row>
    <row r="100" spans="1:7">
      <c r="A100" s="3">
        <v>42834</v>
      </c>
      <c r="B100" t="s">
        <v>7</v>
      </c>
      <c r="C100">
        <v>63.1</v>
      </c>
      <c r="D100">
        <v>0.69</v>
      </c>
      <c r="E100">
        <v>52</v>
      </c>
      <c r="F100">
        <v>0.3</v>
      </c>
      <c r="G100">
        <v>27</v>
      </c>
    </row>
    <row r="101" spans="1:7">
      <c r="A101" s="3">
        <v>42835</v>
      </c>
      <c r="B101" t="s">
        <v>8</v>
      </c>
      <c r="C101">
        <v>58.5</v>
      </c>
      <c r="D101">
        <v>0.74</v>
      </c>
      <c r="E101">
        <v>48</v>
      </c>
      <c r="F101">
        <v>0.3</v>
      </c>
      <c r="G101">
        <v>25</v>
      </c>
    </row>
    <row r="102" spans="1:7">
      <c r="A102" s="3">
        <v>42836</v>
      </c>
      <c r="B102" t="s">
        <v>9</v>
      </c>
      <c r="C102">
        <v>60.8</v>
      </c>
      <c r="D102">
        <v>0.74</v>
      </c>
      <c r="E102">
        <v>34</v>
      </c>
      <c r="F102">
        <v>0.3</v>
      </c>
      <c r="G102">
        <v>26</v>
      </c>
    </row>
    <row r="103" spans="1:7">
      <c r="A103" s="3">
        <v>42837</v>
      </c>
      <c r="B103" t="s">
        <v>10</v>
      </c>
      <c r="C103">
        <v>66.099999999999994</v>
      </c>
      <c r="D103">
        <v>0.74</v>
      </c>
      <c r="E103">
        <v>30</v>
      </c>
      <c r="F103">
        <v>0.3</v>
      </c>
      <c r="G103">
        <v>27</v>
      </c>
    </row>
    <row r="104" spans="1:7">
      <c r="A104" s="3">
        <v>42838</v>
      </c>
      <c r="B104" t="s">
        <v>11</v>
      </c>
      <c r="C104">
        <v>61.1</v>
      </c>
      <c r="D104">
        <v>0.69</v>
      </c>
      <c r="E104">
        <v>46</v>
      </c>
      <c r="F104">
        <v>0.3</v>
      </c>
      <c r="G104">
        <v>27</v>
      </c>
    </row>
    <row r="105" spans="1:7">
      <c r="A105" s="3">
        <v>42839</v>
      </c>
      <c r="B105" t="s">
        <v>12</v>
      </c>
      <c r="C105">
        <v>61.5</v>
      </c>
      <c r="D105">
        <v>0.77</v>
      </c>
      <c r="E105">
        <v>49</v>
      </c>
      <c r="F105">
        <v>0.3</v>
      </c>
      <c r="G105">
        <v>25</v>
      </c>
    </row>
    <row r="106" spans="1:7">
      <c r="A106" s="3">
        <v>42840</v>
      </c>
      <c r="B106" t="s">
        <v>13</v>
      </c>
      <c r="C106">
        <v>65.8</v>
      </c>
      <c r="D106">
        <v>0.74</v>
      </c>
      <c r="E106">
        <v>41</v>
      </c>
      <c r="F106">
        <v>0.3</v>
      </c>
      <c r="G106">
        <v>26</v>
      </c>
    </row>
    <row r="107" spans="1:7">
      <c r="A107" s="3">
        <v>42841</v>
      </c>
      <c r="B107" t="s">
        <v>7</v>
      </c>
      <c r="C107">
        <v>65.099999999999994</v>
      </c>
      <c r="D107">
        <v>0.69</v>
      </c>
      <c r="E107">
        <v>43</v>
      </c>
      <c r="F107">
        <v>0.3</v>
      </c>
      <c r="G107">
        <v>27</v>
      </c>
    </row>
    <row r="108" spans="1:7">
      <c r="A108" s="3">
        <v>42842</v>
      </c>
      <c r="B108" t="s">
        <v>8</v>
      </c>
      <c r="C108">
        <v>64.099999999999994</v>
      </c>
      <c r="D108">
        <v>0.71</v>
      </c>
      <c r="E108">
        <v>56</v>
      </c>
      <c r="F108">
        <v>0.3</v>
      </c>
      <c r="G108">
        <v>27</v>
      </c>
    </row>
    <row r="109" spans="1:7">
      <c r="A109" s="3">
        <v>42843</v>
      </c>
      <c r="B109" t="s">
        <v>9</v>
      </c>
      <c r="C109">
        <v>62.5</v>
      </c>
      <c r="D109">
        <v>0.74</v>
      </c>
      <c r="E109">
        <v>31</v>
      </c>
      <c r="F109">
        <v>0.3</v>
      </c>
      <c r="G109">
        <v>25</v>
      </c>
    </row>
    <row r="110" spans="1:7">
      <c r="A110" s="3">
        <v>42844</v>
      </c>
      <c r="B110" t="s">
        <v>10</v>
      </c>
      <c r="C110">
        <v>59.8</v>
      </c>
      <c r="D110">
        <v>0.77</v>
      </c>
      <c r="E110">
        <v>53</v>
      </c>
      <c r="F110">
        <v>0.3</v>
      </c>
      <c r="G110">
        <v>26</v>
      </c>
    </row>
    <row r="111" spans="1:7">
      <c r="A111" s="3">
        <v>42845</v>
      </c>
      <c r="B111" t="s">
        <v>11</v>
      </c>
      <c r="C111">
        <v>68.099999999999994</v>
      </c>
      <c r="D111">
        <v>0.69</v>
      </c>
      <c r="E111">
        <v>42</v>
      </c>
      <c r="F111">
        <v>0.3</v>
      </c>
      <c r="G111">
        <v>27</v>
      </c>
    </row>
    <row r="112" spans="1:7">
      <c r="A112" s="3">
        <v>42846</v>
      </c>
      <c r="B112" t="s">
        <v>12</v>
      </c>
      <c r="C112">
        <v>67.099999999999994</v>
      </c>
      <c r="D112">
        <v>0.74</v>
      </c>
      <c r="E112">
        <v>48</v>
      </c>
      <c r="F112">
        <v>0.3</v>
      </c>
      <c r="G112">
        <v>27</v>
      </c>
    </row>
    <row r="113" spans="1:7">
      <c r="A113" s="3">
        <v>42847</v>
      </c>
      <c r="B113" t="s">
        <v>13</v>
      </c>
      <c r="C113">
        <v>57.5</v>
      </c>
      <c r="D113">
        <v>0.77</v>
      </c>
      <c r="E113">
        <v>47</v>
      </c>
      <c r="F113">
        <v>0.3</v>
      </c>
      <c r="G113">
        <v>25</v>
      </c>
    </row>
    <row r="114" spans="1:7">
      <c r="A114" s="3">
        <v>42848</v>
      </c>
      <c r="B114" t="s">
        <v>7</v>
      </c>
      <c r="C114">
        <v>60.8</v>
      </c>
      <c r="D114">
        <v>0.77</v>
      </c>
      <c r="E114">
        <v>50</v>
      </c>
      <c r="F114">
        <v>0.3</v>
      </c>
      <c r="G114">
        <v>26</v>
      </c>
    </row>
    <row r="115" spans="1:7">
      <c r="A115" s="3">
        <v>42849</v>
      </c>
      <c r="B115" t="s">
        <v>8</v>
      </c>
      <c r="C115">
        <v>65.099999999999994</v>
      </c>
      <c r="D115">
        <v>0.69</v>
      </c>
      <c r="E115">
        <v>48</v>
      </c>
      <c r="F115">
        <v>0.3</v>
      </c>
      <c r="G115">
        <v>27</v>
      </c>
    </row>
    <row r="116" spans="1:7">
      <c r="A116" s="3">
        <v>42850</v>
      </c>
      <c r="B116" t="s">
        <v>9</v>
      </c>
      <c r="C116">
        <v>65.099999999999994</v>
      </c>
      <c r="D116">
        <v>0.71</v>
      </c>
      <c r="E116">
        <v>37</v>
      </c>
      <c r="F116">
        <v>0.3</v>
      </c>
      <c r="G116">
        <v>27</v>
      </c>
    </row>
    <row r="117" spans="1:7">
      <c r="A117" s="3">
        <v>42851</v>
      </c>
      <c r="B117" t="s">
        <v>10</v>
      </c>
      <c r="C117">
        <v>62.5</v>
      </c>
      <c r="D117">
        <v>0.8</v>
      </c>
      <c r="E117">
        <v>48</v>
      </c>
      <c r="F117">
        <v>0.3</v>
      </c>
      <c r="G117">
        <v>25</v>
      </c>
    </row>
    <row r="118" spans="1:7">
      <c r="A118" s="3">
        <v>42852</v>
      </c>
      <c r="B118" t="s">
        <v>11</v>
      </c>
      <c r="C118">
        <v>63.5</v>
      </c>
      <c r="D118">
        <v>0.77</v>
      </c>
      <c r="E118">
        <v>50</v>
      </c>
      <c r="F118">
        <v>0.3</v>
      </c>
      <c r="G118">
        <v>25</v>
      </c>
    </row>
    <row r="119" spans="1:7">
      <c r="A119" s="3">
        <v>42853</v>
      </c>
      <c r="B119" t="s">
        <v>12</v>
      </c>
      <c r="C119">
        <v>58.8</v>
      </c>
      <c r="D119">
        <v>0.74</v>
      </c>
      <c r="E119">
        <v>32</v>
      </c>
      <c r="F119">
        <v>0.3</v>
      </c>
      <c r="G119">
        <v>26</v>
      </c>
    </row>
    <row r="120" spans="1:7">
      <c r="A120" s="3">
        <v>42854</v>
      </c>
      <c r="B120" t="s">
        <v>13</v>
      </c>
      <c r="C120">
        <v>65.099999999999994</v>
      </c>
      <c r="D120">
        <v>0.71</v>
      </c>
      <c r="E120">
        <v>32</v>
      </c>
      <c r="F120">
        <v>0.3</v>
      </c>
      <c r="G120">
        <v>27</v>
      </c>
    </row>
    <row r="121" spans="1:7">
      <c r="A121" s="3">
        <v>42855</v>
      </c>
      <c r="B121" t="s">
        <v>7</v>
      </c>
      <c r="C121">
        <v>67.099999999999994</v>
      </c>
      <c r="D121">
        <v>0.74</v>
      </c>
      <c r="E121">
        <v>35</v>
      </c>
      <c r="F121">
        <v>0.3</v>
      </c>
      <c r="G121">
        <v>27</v>
      </c>
    </row>
    <row r="122" spans="1:7">
      <c r="A122" s="3">
        <v>42856</v>
      </c>
      <c r="B122" t="s">
        <v>8</v>
      </c>
      <c r="C122">
        <v>66.7</v>
      </c>
      <c r="D122">
        <v>0.65</v>
      </c>
      <c r="E122">
        <v>56</v>
      </c>
      <c r="F122">
        <v>0.3</v>
      </c>
      <c r="G122">
        <v>29</v>
      </c>
    </row>
    <row r="123" spans="1:7">
      <c r="A123" s="3">
        <v>42857</v>
      </c>
      <c r="B123" t="s">
        <v>9</v>
      </c>
      <c r="C123">
        <v>65.7</v>
      </c>
      <c r="D123">
        <v>0.69</v>
      </c>
      <c r="E123">
        <v>40</v>
      </c>
      <c r="F123">
        <v>0.3</v>
      </c>
      <c r="G123">
        <v>29</v>
      </c>
    </row>
    <row r="124" spans="1:7">
      <c r="A124" s="3">
        <v>42858</v>
      </c>
      <c r="B124" t="s">
        <v>10</v>
      </c>
      <c r="C124">
        <v>71</v>
      </c>
      <c r="D124">
        <v>0.63</v>
      </c>
      <c r="E124">
        <v>55</v>
      </c>
      <c r="F124">
        <v>0.3</v>
      </c>
      <c r="G124">
        <v>30</v>
      </c>
    </row>
    <row r="125" spans="1:7">
      <c r="A125" s="3">
        <v>42859</v>
      </c>
      <c r="B125" t="s">
        <v>11</v>
      </c>
      <c r="C125">
        <v>71.3</v>
      </c>
      <c r="D125">
        <v>0.63</v>
      </c>
      <c r="E125">
        <v>64</v>
      </c>
      <c r="F125">
        <v>0.3</v>
      </c>
      <c r="G125">
        <v>31</v>
      </c>
    </row>
    <row r="126" spans="1:7">
      <c r="A126" s="3">
        <v>42860</v>
      </c>
      <c r="B126" t="s">
        <v>12</v>
      </c>
      <c r="C126">
        <v>69.400000000000006</v>
      </c>
      <c r="D126">
        <v>0.71</v>
      </c>
      <c r="E126">
        <v>31</v>
      </c>
      <c r="F126">
        <v>0.3</v>
      </c>
      <c r="G126">
        <v>28</v>
      </c>
    </row>
    <row r="127" spans="1:7">
      <c r="A127" s="3">
        <v>42861</v>
      </c>
      <c r="B127" t="s">
        <v>13</v>
      </c>
      <c r="C127">
        <v>66.7</v>
      </c>
      <c r="D127">
        <v>0.67</v>
      </c>
      <c r="E127">
        <v>51</v>
      </c>
      <c r="F127">
        <v>0.3</v>
      </c>
      <c r="G127">
        <v>29</v>
      </c>
    </row>
    <row r="128" spans="1:7">
      <c r="A128" s="3">
        <v>42862</v>
      </c>
      <c r="B128" t="s">
        <v>7</v>
      </c>
      <c r="C128">
        <v>69.7</v>
      </c>
      <c r="D128">
        <v>0.65</v>
      </c>
      <c r="E128">
        <v>49</v>
      </c>
      <c r="F128">
        <v>0.3</v>
      </c>
      <c r="G128">
        <v>29</v>
      </c>
    </row>
    <row r="129" spans="1:7">
      <c r="A129" s="3">
        <v>42863</v>
      </c>
      <c r="B129" t="s">
        <v>8</v>
      </c>
      <c r="C129">
        <v>75</v>
      </c>
      <c r="D129">
        <v>0.67</v>
      </c>
      <c r="E129">
        <v>56</v>
      </c>
      <c r="F129">
        <v>0.3</v>
      </c>
      <c r="G129">
        <v>30</v>
      </c>
    </row>
    <row r="130" spans="1:7">
      <c r="A130" s="3">
        <v>42864</v>
      </c>
      <c r="B130" t="s">
        <v>9</v>
      </c>
      <c r="C130">
        <v>71.3</v>
      </c>
      <c r="D130">
        <v>0.63</v>
      </c>
      <c r="E130">
        <v>56</v>
      </c>
      <c r="F130">
        <v>0.3</v>
      </c>
      <c r="G130">
        <v>31</v>
      </c>
    </row>
    <row r="131" spans="1:7">
      <c r="A131" s="3">
        <v>42865</v>
      </c>
      <c r="B131" t="s">
        <v>10</v>
      </c>
      <c r="C131">
        <v>69.400000000000006</v>
      </c>
      <c r="D131">
        <v>0.69</v>
      </c>
      <c r="E131">
        <v>40</v>
      </c>
      <c r="F131">
        <v>0.3</v>
      </c>
      <c r="G131">
        <v>28</v>
      </c>
    </row>
    <row r="132" spans="1:7">
      <c r="A132" s="3">
        <v>42866</v>
      </c>
      <c r="B132" t="s">
        <v>11</v>
      </c>
      <c r="C132">
        <v>72.7</v>
      </c>
      <c r="D132">
        <v>0.67</v>
      </c>
      <c r="E132">
        <v>57</v>
      </c>
      <c r="F132">
        <v>0.3</v>
      </c>
      <c r="G132">
        <v>29</v>
      </c>
    </row>
    <row r="133" spans="1:7">
      <c r="A133" s="3">
        <v>42867</v>
      </c>
      <c r="B133" t="s">
        <v>12</v>
      </c>
      <c r="C133">
        <v>66.7</v>
      </c>
      <c r="D133">
        <v>0.67</v>
      </c>
      <c r="E133">
        <v>40</v>
      </c>
      <c r="F133">
        <v>0.3</v>
      </c>
      <c r="G133">
        <v>29</v>
      </c>
    </row>
    <row r="134" spans="1:7">
      <c r="A134" s="3">
        <v>42868</v>
      </c>
      <c r="B134" t="s">
        <v>13</v>
      </c>
      <c r="C134">
        <v>70</v>
      </c>
      <c r="D134">
        <v>0.65</v>
      </c>
      <c r="E134">
        <v>34</v>
      </c>
      <c r="F134">
        <v>0.3</v>
      </c>
      <c r="G134">
        <v>30</v>
      </c>
    </row>
    <row r="135" spans="1:7">
      <c r="A135" s="3">
        <v>42869</v>
      </c>
      <c r="B135" t="s">
        <v>7</v>
      </c>
      <c r="C135">
        <v>77.3</v>
      </c>
      <c r="D135">
        <v>0.63</v>
      </c>
      <c r="E135">
        <v>58</v>
      </c>
      <c r="F135">
        <v>0.3</v>
      </c>
      <c r="G135">
        <v>31</v>
      </c>
    </row>
    <row r="136" spans="1:7">
      <c r="A136" s="3">
        <v>42870</v>
      </c>
      <c r="B136" t="s">
        <v>8</v>
      </c>
      <c r="C136">
        <v>63.4</v>
      </c>
      <c r="D136">
        <v>0.69</v>
      </c>
      <c r="E136">
        <v>32</v>
      </c>
      <c r="F136">
        <v>0.3</v>
      </c>
      <c r="G136">
        <v>28</v>
      </c>
    </row>
    <row r="137" spans="1:7">
      <c r="A137" s="3">
        <v>42871</v>
      </c>
      <c r="B137" t="s">
        <v>9</v>
      </c>
      <c r="C137">
        <v>65.7</v>
      </c>
      <c r="D137">
        <v>0.67</v>
      </c>
      <c r="E137">
        <v>55</v>
      </c>
      <c r="F137">
        <v>0.3</v>
      </c>
      <c r="G137">
        <v>29</v>
      </c>
    </row>
    <row r="138" spans="1:7">
      <c r="A138" s="3">
        <v>42872</v>
      </c>
      <c r="B138" t="s">
        <v>10</v>
      </c>
      <c r="C138">
        <v>70.7</v>
      </c>
      <c r="D138">
        <v>0.67</v>
      </c>
      <c r="E138">
        <v>43</v>
      </c>
      <c r="F138">
        <v>0.3</v>
      </c>
      <c r="G138">
        <v>29</v>
      </c>
    </row>
    <row r="139" spans="1:7">
      <c r="A139" s="3">
        <v>42873</v>
      </c>
      <c r="B139" t="s">
        <v>11</v>
      </c>
      <c r="C139">
        <v>72</v>
      </c>
      <c r="D139">
        <v>0.67</v>
      </c>
      <c r="E139">
        <v>53</v>
      </c>
      <c r="F139">
        <v>0.3</v>
      </c>
      <c r="G139">
        <v>30</v>
      </c>
    </row>
    <row r="140" spans="1:7">
      <c r="A140" s="3">
        <v>42874</v>
      </c>
      <c r="B140" t="s">
        <v>12</v>
      </c>
      <c r="C140">
        <v>75.3</v>
      </c>
      <c r="D140">
        <v>0.61</v>
      </c>
      <c r="E140">
        <v>58</v>
      </c>
      <c r="F140">
        <v>0.3</v>
      </c>
      <c r="G140">
        <v>31</v>
      </c>
    </row>
    <row r="141" spans="1:7">
      <c r="A141" s="3">
        <v>42875</v>
      </c>
      <c r="B141" t="s">
        <v>13</v>
      </c>
      <c r="C141">
        <v>64.400000000000006</v>
      </c>
      <c r="D141">
        <v>0.67</v>
      </c>
      <c r="E141">
        <v>59</v>
      </c>
      <c r="F141">
        <v>0.3</v>
      </c>
      <c r="G141">
        <v>28</v>
      </c>
    </row>
    <row r="142" spans="1:7">
      <c r="A142" s="3">
        <v>42876</v>
      </c>
      <c r="B142" t="s">
        <v>7</v>
      </c>
      <c r="C142">
        <v>71.7</v>
      </c>
      <c r="D142">
        <v>0.69</v>
      </c>
      <c r="E142">
        <v>47</v>
      </c>
      <c r="F142">
        <v>0.3</v>
      </c>
      <c r="G142">
        <v>29</v>
      </c>
    </row>
    <row r="143" spans="1:7">
      <c r="A143" s="3">
        <v>42877</v>
      </c>
      <c r="B143" t="s">
        <v>8</v>
      </c>
      <c r="C143">
        <v>71</v>
      </c>
      <c r="D143">
        <v>0.67</v>
      </c>
      <c r="E143">
        <v>34</v>
      </c>
      <c r="F143">
        <v>0.3</v>
      </c>
      <c r="G143">
        <v>30</v>
      </c>
    </row>
    <row r="144" spans="1:7">
      <c r="A144" s="3">
        <v>42878</v>
      </c>
      <c r="B144" t="s">
        <v>9</v>
      </c>
      <c r="C144">
        <v>76.3</v>
      </c>
      <c r="D144">
        <v>0.63</v>
      </c>
      <c r="E144">
        <v>45</v>
      </c>
      <c r="F144">
        <v>0.3</v>
      </c>
      <c r="G144">
        <v>31</v>
      </c>
    </row>
    <row r="145" spans="1:7">
      <c r="A145" s="3">
        <v>42879</v>
      </c>
      <c r="B145" t="s">
        <v>10</v>
      </c>
      <c r="C145">
        <v>69.400000000000006</v>
      </c>
      <c r="D145">
        <v>0.69</v>
      </c>
      <c r="E145">
        <v>34</v>
      </c>
      <c r="F145">
        <v>0.3</v>
      </c>
      <c r="G145">
        <v>28</v>
      </c>
    </row>
    <row r="146" spans="1:7">
      <c r="A146" s="3">
        <v>42880</v>
      </c>
      <c r="B146" t="s">
        <v>11</v>
      </c>
      <c r="C146">
        <v>71.7</v>
      </c>
      <c r="D146">
        <v>0.69</v>
      </c>
      <c r="E146">
        <v>53</v>
      </c>
      <c r="F146">
        <v>0.3</v>
      </c>
      <c r="G146">
        <v>29</v>
      </c>
    </row>
    <row r="147" spans="1:7">
      <c r="A147" s="3">
        <v>42881</v>
      </c>
      <c r="B147" t="s">
        <v>12</v>
      </c>
      <c r="C147">
        <v>72</v>
      </c>
      <c r="D147">
        <v>0.67</v>
      </c>
      <c r="E147">
        <v>63</v>
      </c>
      <c r="F147">
        <v>0.3</v>
      </c>
      <c r="G147">
        <v>30</v>
      </c>
    </row>
    <row r="148" spans="1:7">
      <c r="A148" s="3">
        <v>42882</v>
      </c>
      <c r="B148" t="s">
        <v>13</v>
      </c>
      <c r="C148">
        <v>77.3</v>
      </c>
      <c r="D148">
        <v>0.63</v>
      </c>
      <c r="E148">
        <v>56</v>
      </c>
      <c r="F148">
        <v>0.3</v>
      </c>
      <c r="G148">
        <v>31</v>
      </c>
    </row>
    <row r="149" spans="1:7">
      <c r="A149" s="3">
        <v>42883</v>
      </c>
      <c r="B149" t="s">
        <v>7</v>
      </c>
      <c r="C149">
        <v>71.7</v>
      </c>
      <c r="D149">
        <v>0.65</v>
      </c>
      <c r="E149">
        <v>45</v>
      </c>
      <c r="F149">
        <v>0.3</v>
      </c>
      <c r="G149">
        <v>29</v>
      </c>
    </row>
    <row r="150" spans="1:7">
      <c r="A150" s="3">
        <v>42884</v>
      </c>
      <c r="B150" t="s">
        <v>8</v>
      </c>
      <c r="C150">
        <v>66.7</v>
      </c>
      <c r="D150">
        <v>0.65</v>
      </c>
      <c r="E150">
        <v>32</v>
      </c>
      <c r="F150">
        <v>0.3</v>
      </c>
      <c r="G150">
        <v>29</v>
      </c>
    </row>
    <row r="151" spans="1:7">
      <c r="A151" s="3">
        <v>42885</v>
      </c>
      <c r="B151" t="s">
        <v>9</v>
      </c>
      <c r="C151">
        <v>75</v>
      </c>
      <c r="D151">
        <v>0.67</v>
      </c>
      <c r="E151">
        <v>43</v>
      </c>
      <c r="F151">
        <v>0.3</v>
      </c>
      <c r="G151">
        <v>30</v>
      </c>
    </row>
    <row r="152" spans="1:7">
      <c r="A152" s="3">
        <v>42886</v>
      </c>
      <c r="B152" t="s">
        <v>10</v>
      </c>
      <c r="C152">
        <v>77.3</v>
      </c>
      <c r="D152">
        <v>0.65</v>
      </c>
      <c r="E152">
        <v>56</v>
      </c>
      <c r="F152">
        <v>0.3</v>
      </c>
      <c r="G152">
        <v>31</v>
      </c>
    </row>
    <row r="153" spans="1:7">
      <c r="A153" s="3">
        <v>42887</v>
      </c>
      <c r="B153" t="s">
        <v>11</v>
      </c>
      <c r="C153">
        <v>71.3</v>
      </c>
      <c r="D153">
        <v>0.65</v>
      </c>
      <c r="E153">
        <v>42</v>
      </c>
      <c r="F153">
        <v>0.3</v>
      </c>
      <c r="G153">
        <v>31</v>
      </c>
    </row>
    <row r="154" spans="1:7">
      <c r="A154" s="3">
        <v>42888</v>
      </c>
      <c r="B154" t="s">
        <v>12</v>
      </c>
      <c r="C154">
        <v>79.900000000000006</v>
      </c>
      <c r="D154">
        <v>0.59</v>
      </c>
      <c r="E154">
        <v>48</v>
      </c>
      <c r="F154">
        <v>0.3</v>
      </c>
      <c r="G154">
        <v>33</v>
      </c>
    </row>
    <row r="155" spans="1:7">
      <c r="A155" s="3">
        <v>42889</v>
      </c>
      <c r="B155" t="s">
        <v>13</v>
      </c>
      <c r="C155">
        <v>81.5</v>
      </c>
      <c r="D155">
        <v>0.56000000000000005</v>
      </c>
      <c r="E155">
        <v>59</v>
      </c>
      <c r="F155">
        <v>0.3</v>
      </c>
      <c r="G155">
        <v>35</v>
      </c>
    </row>
    <row r="156" spans="1:7">
      <c r="A156" s="3">
        <v>42890</v>
      </c>
      <c r="B156" t="s">
        <v>7</v>
      </c>
      <c r="C156">
        <v>90.4</v>
      </c>
      <c r="D156">
        <v>0.51</v>
      </c>
      <c r="E156">
        <v>43</v>
      </c>
      <c r="F156">
        <v>0.3</v>
      </c>
      <c r="G156">
        <v>38</v>
      </c>
    </row>
    <row r="157" spans="1:7">
      <c r="A157" s="3">
        <v>42891</v>
      </c>
      <c r="B157" t="s">
        <v>8</v>
      </c>
      <c r="C157">
        <v>78.599999999999994</v>
      </c>
      <c r="D157">
        <v>0.59</v>
      </c>
      <c r="E157">
        <v>36</v>
      </c>
      <c r="F157">
        <v>0.3</v>
      </c>
      <c r="G157">
        <v>32</v>
      </c>
    </row>
    <row r="158" spans="1:7">
      <c r="A158" s="3">
        <v>42892</v>
      </c>
      <c r="B158" t="s">
        <v>9</v>
      </c>
      <c r="C158">
        <v>84.2</v>
      </c>
      <c r="D158">
        <v>0.56000000000000005</v>
      </c>
      <c r="E158">
        <v>44</v>
      </c>
      <c r="F158">
        <v>0.3</v>
      </c>
      <c r="G158">
        <v>34</v>
      </c>
    </row>
    <row r="159" spans="1:7">
      <c r="A159" s="3">
        <v>42893</v>
      </c>
      <c r="B159" t="s">
        <v>10</v>
      </c>
      <c r="C159">
        <v>86.8</v>
      </c>
      <c r="D159">
        <v>0.56000000000000005</v>
      </c>
      <c r="E159">
        <v>58</v>
      </c>
      <c r="F159">
        <v>0.3</v>
      </c>
      <c r="G159">
        <v>36</v>
      </c>
    </row>
    <row r="160" spans="1:7">
      <c r="A160" s="3">
        <v>42894</v>
      </c>
      <c r="B160" t="s">
        <v>11</v>
      </c>
      <c r="C160">
        <v>90.7</v>
      </c>
      <c r="D160">
        <v>0.5</v>
      </c>
      <c r="E160">
        <v>46</v>
      </c>
      <c r="F160">
        <v>0.3</v>
      </c>
      <c r="G160">
        <v>39</v>
      </c>
    </row>
    <row r="161" spans="1:7">
      <c r="A161" s="3">
        <v>42895</v>
      </c>
      <c r="B161" t="s">
        <v>12</v>
      </c>
      <c r="C161">
        <v>77.599999999999994</v>
      </c>
      <c r="D161">
        <v>0.61</v>
      </c>
      <c r="E161">
        <v>44</v>
      </c>
      <c r="F161">
        <v>0.3</v>
      </c>
      <c r="G161">
        <v>32</v>
      </c>
    </row>
    <row r="162" spans="1:7">
      <c r="A162" s="3">
        <v>42896</v>
      </c>
      <c r="B162" t="s">
        <v>13</v>
      </c>
      <c r="C162">
        <v>79.5</v>
      </c>
      <c r="D162">
        <v>0.54</v>
      </c>
      <c r="E162">
        <v>54</v>
      </c>
      <c r="F162">
        <v>0.3</v>
      </c>
      <c r="G162">
        <v>35</v>
      </c>
    </row>
    <row r="163" spans="1:7">
      <c r="A163" s="3">
        <v>42897</v>
      </c>
      <c r="B163" t="s">
        <v>7</v>
      </c>
      <c r="C163">
        <v>84.8</v>
      </c>
      <c r="D163">
        <v>0.53</v>
      </c>
      <c r="E163">
        <v>42</v>
      </c>
      <c r="F163">
        <v>0.3</v>
      </c>
      <c r="G163">
        <v>36</v>
      </c>
    </row>
    <row r="164" spans="1:7">
      <c r="A164" s="3">
        <v>42898</v>
      </c>
      <c r="B164" t="s">
        <v>8</v>
      </c>
      <c r="C164">
        <v>93</v>
      </c>
      <c r="D164">
        <v>0.5</v>
      </c>
      <c r="E164">
        <v>67</v>
      </c>
      <c r="F164">
        <v>0.3</v>
      </c>
      <c r="G164">
        <v>40</v>
      </c>
    </row>
    <row r="165" spans="1:7">
      <c r="A165" s="3">
        <v>42899</v>
      </c>
      <c r="B165" t="s">
        <v>9</v>
      </c>
      <c r="C165">
        <v>75.599999999999994</v>
      </c>
      <c r="D165">
        <v>0.59</v>
      </c>
      <c r="E165">
        <v>65</v>
      </c>
      <c r="F165">
        <v>0.3</v>
      </c>
      <c r="G165">
        <v>32</v>
      </c>
    </row>
    <row r="166" spans="1:7">
      <c r="A166" s="3">
        <v>42900</v>
      </c>
      <c r="B166" t="s">
        <v>10</v>
      </c>
      <c r="C166">
        <v>80.5</v>
      </c>
      <c r="D166">
        <v>0.56999999999999995</v>
      </c>
      <c r="E166">
        <v>48</v>
      </c>
      <c r="F166">
        <v>0.3</v>
      </c>
      <c r="G166">
        <v>35</v>
      </c>
    </row>
    <row r="167" spans="1:7">
      <c r="A167" s="3">
        <v>42901</v>
      </c>
      <c r="B167" t="s">
        <v>11</v>
      </c>
      <c r="C167">
        <v>84.8</v>
      </c>
      <c r="D167">
        <v>0.56000000000000005</v>
      </c>
      <c r="E167">
        <v>50</v>
      </c>
      <c r="F167">
        <v>0.3</v>
      </c>
      <c r="G167">
        <v>36</v>
      </c>
    </row>
    <row r="168" spans="1:7">
      <c r="A168" s="3">
        <v>42902</v>
      </c>
      <c r="B168" t="s">
        <v>12</v>
      </c>
      <c r="C168">
        <v>99.3</v>
      </c>
      <c r="D168">
        <v>0.47</v>
      </c>
      <c r="E168">
        <v>77</v>
      </c>
      <c r="F168">
        <v>0.3</v>
      </c>
      <c r="G168">
        <v>41</v>
      </c>
    </row>
    <row r="169" spans="1:7">
      <c r="A169" s="3">
        <v>42903</v>
      </c>
      <c r="B169" t="s">
        <v>13</v>
      </c>
      <c r="C169">
        <v>76.3</v>
      </c>
      <c r="D169">
        <v>0.65</v>
      </c>
      <c r="E169">
        <v>47</v>
      </c>
      <c r="F169">
        <v>0.3</v>
      </c>
      <c r="G169">
        <v>31</v>
      </c>
    </row>
    <row r="170" spans="1:7">
      <c r="A170" s="3">
        <v>42904</v>
      </c>
      <c r="B170" t="s">
        <v>7</v>
      </c>
      <c r="C170">
        <v>72.599999999999994</v>
      </c>
      <c r="D170">
        <v>0.59</v>
      </c>
      <c r="E170">
        <v>60</v>
      </c>
      <c r="F170">
        <v>0.3</v>
      </c>
      <c r="G170">
        <v>32</v>
      </c>
    </row>
    <row r="171" spans="1:7">
      <c r="A171" s="3">
        <v>42905</v>
      </c>
      <c r="B171" t="s">
        <v>8</v>
      </c>
      <c r="C171">
        <v>86.5</v>
      </c>
      <c r="D171">
        <v>0.56000000000000005</v>
      </c>
      <c r="E171">
        <v>66</v>
      </c>
      <c r="F171">
        <v>0.3</v>
      </c>
      <c r="G171">
        <v>35</v>
      </c>
    </row>
    <row r="172" spans="1:7">
      <c r="A172" s="3">
        <v>42906</v>
      </c>
      <c r="B172" t="s">
        <v>9</v>
      </c>
      <c r="C172">
        <v>85.1</v>
      </c>
      <c r="D172">
        <v>0.54</v>
      </c>
      <c r="E172">
        <v>70</v>
      </c>
      <c r="F172">
        <v>0.3</v>
      </c>
      <c r="G172">
        <v>37</v>
      </c>
    </row>
    <row r="173" spans="1:7">
      <c r="A173" s="3">
        <v>42907</v>
      </c>
      <c r="B173" t="s">
        <v>10</v>
      </c>
      <c r="C173">
        <v>94.3</v>
      </c>
      <c r="D173">
        <v>0.47</v>
      </c>
      <c r="E173">
        <v>76</v>
      </c>
      <c r="F173">
        <v>0.3</v>
      </c>
      <c r="G173">
        <v>41</v>
      </c>
    </row>
    <row r="174" spans="1:7">
      <c r="A174" s="3">
        <v>42908</v>
      </c>
      <c r="B174" t="s">
        <v>11</v>
      </c>
      <c r="C174">
        <v>72.3</v>
      </c>
      <c r="D174">
        <v>0.65</v>
      </c>
      <c r="E174">
        <v>36</v>
      </c>
      <c r="F174">
        <v>0.3</v>
      </c>
      <c r="G174">
        <v>31</v>
      </c>
    </row>
    <row r="175" spans="1:7">
      <c r="A175" s="3">
        <v>42909</v>
      </c>
      <c r="B175" t="s">
        <v>12</v>
      </c>
      <c r="C175">
        <v>79.900000000000006</v>
      </c>
      <c r="D175">
        <v>0.61</v>
      </c>
      <c r="E175">
        <v>39</v>
      </c>
      <c r="F175">
        <v>0.3</v>
      </c>
      <c r="G175">
        <v>33</v>
      </c>
    </row>
    <row r="176" spans="1:7">
      <c r="A176" s="3">
        <v>42910</v>
      </c>
      <c r="B176" t="s">
        <v>13</v>
      </c>
      <c r="C176">
        <v>80.5</v>
      </c>
      <c r="D176">
        <v>0.56999999999999995</v>
      </c>
      <c r="E176">
        <v>50</v>
      </c>
      <c r="F176">
        <v>0.3</v>
      </c>
      <c r="G176">
        <v>35</v>
      </c>
    </row>
    <row r="177" spans="1:7">
      <c r="A177" s="3">
        <v>42911</v>
      </c>
      <c r="B177" t="s">
        <v>7</v>
      </c>
      <c r="C177">
        <v>85.1</v>
      </c>
      <c r="D177">
        <v>0.51</v>
      </c>
      <c r="E177">
        <v>58</v>
      </c>
      <c r="F177">
        <v>0.3</v>
      </c>
      <c r="G177">
        <v>37</v>
      </c>
    </row>
    <row r="178" spans="1:7">
      <c r="A178" s="3">
        <v>42912</v>
      </c>
      <c r="B178" t="s">
        <v>8</v>
      </c>
      <c r="C178">
        <v>102.6</v>
      </c>
      <c r="D178">
        <v>0.47</v>
      </c>
      <c r="E178">
        <v>60</v>
      </c>
      <c r="F178">
        <v>0.3</v>
      </c>
      <c r="G178">
        <v>42</v>
      </c>
    </row>
    <row r="179" spans="1:7">
      <c r="A179" s="3">
        <v>42913</v>
      </c>
      <c r="B179" t="s">
        <v>9</v>
      </c>
      <c r="C179">
        <v>75.3</v>
      </c>
      <c r="D179">
        <v>0.63</v>
      </c>
      <c r="E179">
        <v>62</v>
      </c>
      <c r="F179">
        <v>0.3</v>
      </c>
      <c r="G179">
        <v>31</v>
      </c>
    </row>
    <row r="180" spans="1:7">
      <c r="A180" s="3">
        <v>42914</v>
      </c>
      <c r="B180" t="s">
        <v>10</v>
      </c>
      <c r="C180">
        <v>75.900000000000006</v>
      </c>
      <c r="D180">
        <v>0.59</v>
      </c>
      <c r="E180">
        <v>65</v>
      </c>
      <c r="F180">
        <v>0.3</v>
      </c>
      <c r="G180">
        <v>33</v>
      </c>
    </row>
    <row r="181" spans="1:7">
      <c r="A181" s="3">
        <v>42915</v>
      </c>
      <c r="B181" t="s">
        <v>11</v>
      </c>
      <c r="C181">
        <v>86.5</v>
      </c>
      <c r="D181">
        <v>0.54</v>
      </c>
      <c r="E181">
        <v>64</v>
      </c>
      <c r="F181">
        <v>0.3</v>
      </c>
      <c r="G181">
        <v>35</v>
      </c>
    </row>
    <row r="182" spans="1:7">
      <c r="A182" s="3">
        <v>42916</v>
      </c>
      <c r="B182" t="s">
        <v>12</v>
      </c>
      <c r="C182">
        <v>89.4</v>
      </c>
      <c r="D182">
        <v>0.53</v>
      </c>
      <c r="E182">
        <v>47</v>
      </c>
      <c r="F182">
        <v>0.3</v>
      </c>
      <c r="G182">
        <v>38</v>
      </c>
    </row>
    <row r="183" spans="1:7">
      <c r="A183" s="3">
        <v>42917</v>
      </c>
      <c r="B183" t="s">
        <v>13</v>
      </c>
      <c r="C183">
        <v>102.9</v>
      </c>
      <c r="D183">
        <v>0.47</v>
      </c>
      <c r="E183">
        <v>59</v>
      </c>
      <c r="F183">
        <v>0.5</v>
      </c>
      <c r="G183">
        <v>43</v>
      </c>
    </row>
    <row r="184" spans="1:7">
      <c r="A184" s="3">
        <v>42918</v>
      </c>
      <c r="B184" t="s">
        <v>7</v>
      </c>
      <c r="C184">
        <v>93.4</v>
      </c>
      <c r="D184">
        <v>0.51</v>
      </c>
      <c r="E184">
        <v>68</v>
      </c>
      <c r="F184">
        <v>0.5</v>
      </c>
      <c r="G184">
        <v>38</v>
      </c>
    </row>
    <row r="185" spans="1:7">
      <c r="A185" s="3">
        <v>42919</v>
      </c>
      <c r="B185" t="s">
        <v>8</v>
      </c>
      <c r="C185">
        <v>81.5</v>
      </c>
      <c r="D185">
        <v>0.54</v>
      </c>
      <c r="E185">
        <v>68</v>
      </c>
      <c r="F185">
        <v>0.5</v>
      </c>
      <c r="G185">
        <v>35</v>
      </c>
    </row>
    <row r="186" spans="1:7">
      <c r="A186" s="3">
        <v>42920</v>
      </c>
      <c r="B186" t="s">
        <v>9</v>
      </c>
      <c r="C186">
        <v>84.2</v>
      </c>
      <c r="D186">
        <v>0.59</v>
      </c>
      <c r="E186">
        <v>49</v>
      </c>
      <c r="F186">
        <v>0.5</v>
      </c>
      <c r="G186">
        <v>34</v>
      </c>
    </row>
    <row r="187" spans="1:7">
      <c r="A187" s="3">
        <v>42921</v>
      </c>
      <c r="B187" t="s">
        <v>10</v>
      </c>
      <c r="C187">
        <v>73.599999999999994</v>
      </c>
      <c r="D187">
        <v>0.63</v>
      </c>
      <c r="E187">
        <v>55</v>
      </c>
      <c r="F187">
        <v>0.5</v>
      </c>
      <c r="G187">
        <v>32</v>
      </c>
    </row>
    <row r="188" spans="1:7">
      <c r="A188" s="3">
        <v>42922</v>
      </c>
      <c r="B188" t="s">
        <v>11</v>
      </c>
      <c r="C188">
        <v>91.7</v>
      </c>
      <c r="D188">
        <v>0.51</v>
      </c>
      <c r="E188">
        <v>46</v>
      </c>
      <c r="F188">
        <v>0.5</v>
      </c>
      <c r="G188">
        <v>39</v>
      </c>
    </row>
    <row r="189" spans="1:7">
      <c r="A189" s="3">
        <v>42923</v>
      </c>
      <c r="B189" t="s">
        <v>12</v>
      </c>
      <c r="C189">
        <v>82.5</v>
      </c>
      <c r="D189">
        <v>0.56999999999999995</v>
      </c>
      <c r="E189">
        <v>41</v>
      </c>
      <c r="F189">
        <v>0.5</v>
      </c>
      <c r="G189">
        <v>35</v>
      </c>
    </row>
    <row r="190" spans="1:7">
      <c r="A190" s="3">
        <v>42924</v>
      </c>
      <c r="B190" t="s">
        <v>13</v>
      </c>
      <c r="C190">
        <v>83.2</v>
      </c>
      <c r="D190">
        <v>0.56999999999999995</v>
      </c>
      <c r="E190">
        <v>44</v>
      </c>
      <c r="F190">
        <v>0.5</v>
      </c>
      <c r="G190">
        <v>34</v>
      </c>
    </row>
    <row r="191" spans="1:7">
      <c r="A191" s="3">
        <v>42925</v>
      </c>
      <c r="B191" t="s">
        <v>7</v>
      </c>
      <c r="C191">
        <v>77.900000000000006</v>
      </c>
      <c r="D191">
        <v>0.59</v>
      </c>
      <c r="E191">
        <v>44</v>
      </c>
      <c r="F191">
        <v>0.5</v>
      </c>
      <c r="G191">
        <v>33</v>
      </c>
    </row>
    <row r="192" spans="1:7">
      <c r="A192" s="3">
        <v>42926</v>
      </c>
      <c r="B192" t="s">
        <v>8</v>
      </c>
      <c r="C192">
        <v>98</v>
      </c>
      <c r="D192">
        <v>0.49</v>
      </c>
      <c r="E192">
        <v>66</v>
      </c>
      <c r="F192">
        <v>0.5</v>
      </c>
      <c r="G192">
        <v>40</v>
      </c>
    </row>
    <row r="193" spans="1:7">
      <c r="A193" s="3">
        <v>42927</v>
      </c>
      <c r="B193" t="s">
        <v>9</v>
      </c>
      <c r="C193">
        <v>83.5</v>
      </c>
      <c r="D193">
        <v>0.54</v>
      </c>
      <c r="E193">
        <v>40</v>
      </c>
      <c r="F193">
        <v>0.5</v>
      </c>
      <c r="G193">
        <v>35</v>
      </c>
    </row>
    <row r="194" spans="1:7">
      <c r="A194" s="3">
        <v>42928</v>
      </c>
      <c r="B194" t="s">
        <v>10</v>
      </c>
      <c r="C194">
        <v>80.2</v>
      </c>
      <c r="D194">
        <v>0.56000000000000005</v>
      </c>
      <c r="E194">
        <v>39</v>
      </c>
      <c r="F194">
        <v>0.5</v>
      </c>
      <c r="G194">
        <v>34</v>
      </c>
    </row>
    <row r="195" spans="1:7">
      <c r="A195" s="3">
        <v>42929</v>
      </c>
      <c r="B195" t="s">
        <v>11</v>
      </c>
      <c r="C195">
        <v>78.900000000000006</v>
      </c>
      <c r="D195">
        <v>0.61</v>
      </c>
      <c r="E195">
        <v>49</v>
      </c>
      <c r="F195">
        <v>0.5</v>
      </c>
      <c r="G195">
        <v>33</v>
      </c>
    </row>
    <row r="196" spans="1:7">
      <c r="A196" s="3">
        <v>42930</v>
      </c>
      <c r="B196" t="s">
        <v>12</v>
      </c>
      <c r="C196">
        <v>92</v>
      </c>
      <c r="D196">
        <v>0.5</v>
      </c>
      <c r="E196">
        <v>80</v>
      </c>
      <c r="F196">
        <v>0.5</v>
      </c>
      <c r="G196">
        <v>40</v>
      </c>
    </row>
    <row r="197" spans="1:7">
      <c r="A197" s="3">
        <v>42931</v>
      </c>
      <c r="B197" t="s">
        <v>13</v>
      </c>
      <c r="C197">
        <v>82.5</v>
      </c>
      <c r="D197">
        <v>0.54</v>
      </c>
      <c r="E197">
        <v>56</v>
      </c>
      <c r="F197">
        <v>0.5</v>
      </c>
      <c r="G197">
        <v>35</v>
      </c>
    </row>
    <row r="198" spans="1:7">
      <c r="A198" s="3">
        <v>42932</v>
      </c>
      <c r="B198" t="s">
        <v>7</v>
      </c>
      <c r="C198">
        <v>79.2</v>
      </c>
      <c r="D198">
        <v>0.59</v>
      </c>
      <c r="E198">
        <v>50</v>
      </c>
      <c r="F198">
        <v>0.5</v>
      </c>
      <c r="G198">
        <v>34</v>
      </c>
    </row>
    <row r="199" spans="1:7">
      <c r="A199" s="3">
        <v>42933</v>
      </c>
      <c r="B199" t="s">
        <v>8</v>
      </c>
      <c r="C199">
        <v>80.900000000000006</v>
      </c>
      <c r="D199">
        <v>0.56999999999999995</v>
      </c>
      <c r="E199">
        <v>64</v>
      </c>
      <c r="F199">
        <v>0.5</v>
      </c>
      <c r="G199">
        <v>33</v>
      </c>
    </row>
    <row r="200" spans="1:7">
      <c r="A200" s="3">
        <v>42934</v>
      </c>
      <c r="B200" t="s">
        <v>9</v>
      </c>
      <c r="C200">
        <v>99.3</v>
      </c>
      <c r="D200">
        <v>0.47</v>
      </c>
      <c r="E200">
        <v>76</v>
      </c>
      <c r="F200">
        <v>0.5</v>
      </c>
      <c r="G200">
        <v>41</v>
      </c>
    </row>
    <row r="201" spans="1:7">
      <c r="A201" s="3">
        <v>42935</v>
      </c>
      <c r="B201" t="s">
        <v>10</v>
      </c>
      <c r="C201">
        <v>83.8</v>
      </c>
      <c r="D201">
        <v>0.56000000000000005</v>
      </c>
      <c r="E201">
        <v>44</v>
      </c>
      <c r="F201">
        <v>0.5</v>
      </c>
      <c r="G201">
        <v>36</v>
      </c>
    </row>
    <row r="202" spans="1:7">
      <c r="A202" s="3">
        <v>42936</v>
      </c>
      <c r="B202" t="s">
        <v>11</v>
      </c>
      <c r="C202">
        <v>86.5</v>
      </c>
      <c r="D202">
        <v>0.56999999999999995</v>
      </c>
      <c r="E202">
        <v>44</v>
      </c>
      <c r="F202">
        <v>0.5</v>
      </c>
      <c r="G202">
        <v>35</v>
      </c>
    </row>
    <row r="203" spans="1:7">
      <c r="A203" s="3">
        <v>42937</v>
      </c>
      <c r="B203" t="s">
        <v>12</v>
      </c>
      <c r="C203">
        <v>76.900000000000006</v>
      </c>
      <c r="D203">
        <v>0.56999999999999995</v>
      </c>
      <c r="E203">
        <v>59</v>
      </c>
      <c r="F203">
        <v>0.5</v>
      </c>
      <c r="G203">
        <v>33</v>
      </c>
    </row>
    <row r="204" spans="1:7">
      <c r="A204" s="3">
        <v>42938</v>
      </c>
      <c r="B204" t="s">
        <v>13</v>
      </c>
      <c r="C204">
        <v>99.6</v>
      </c>
      <c r="D204">
        <v>0.47</v>
      </c>
      <c r="E204">
        <v>49</v>
      </c>
      <c r="F204">
        <v>0.5</v>
      </c>
      <c r="G204">
        <v>42</v>
      </c>
    </row>
    <row r="205" spans="1:7">
      <c r="A205" s="3">
        <v>42939</v>
      </c>
      <c r="B205" t="s">
        <v>7</v>
      </c>
      <c r="C205">
        <v>89.1</v>
      </c>
      <c r="D205">
        <v>0.51</v>
      </c>
      <c r="E205">
        <v>72</v>
      </c>
      <c r="F205">
        <v>0.5</v>
      </c>
      <c r="G205">
        <v>37</v>
      </c>
    </row>
    <row r="206" spans="1:7">
      <c r="A206" s="3">
        <v>42940</v>
      </c>
      <c r="B206" t="s">
        <v>8</v>
      </c>
      <c r="C206">
        <v>83.5</v>
      </c>
      <c r="D206">
        <v>0.56999999999999995</v>
      </c>
      <c r="E206">
        <v>69</v>
      </c>
      <c r="F206">
        <v>0.5</v>
      </c>
      <c r="G206">
        <v>35</v>
      </c>
    </row>
    <row r="207" spans="1:7">
      <c r="A207" s="3">
        <v>42941</v>
      </c>
      <c r="B207" t="s">
        <v>9</v>
      </c>
      <c r="C207">
        <v>79.900000000000006</v>
      </c>
      <c r="D207">
        <v>0.56999999999999995</v>
      </c>
      <c r="E207">
        <v>64</v>
      </c>
      <c r="F207">
        <v>0.5</v>
      </c>
      <c r="G207">
        <v>33</v>
      </c>
    </row>
    <row r="208" spans="1:7">
      <c r="A208" s="3">
        <v>42942</v>
      </c>
      <c r="B208" t="s">
        <v>10</v>
      </c>
      <c r="C208">
        <v>76.599999999999994</v>
      </c>
      <c r="D208">
        <v>0.59</v>
      </c>
      <c r="E208">
        <v>37</v>
      </c>
      <c r="F208">
        <v>0.5</v>
      </c>
      <c r="G208">
        <v>32</v>
      </c>
    </row>
    <row r="209" spans="1:7">
      <c r="A209" s="3">
        <v>42943</v>
      </c>
      <c r="B209" t="s">
        <v>11</v>
      </c>
      <c r="C209">
        <v>97.9</v>
      </c>
      <c r="D209">
        <v>0.47</v>
      </c>
      <c r="E209">
        <v>74</v>
      </c>
      <c r="F209">
        <v>0.5</v>
      </c>
      <c r="G209">
        <v>43</v>
      </c>
    </row>
    <row r="210" spans="1:7">
      <c r="A210" s="3">
        <v>42944</v>
      </c>
      <c r="B210" t="s">
        <v>12</v>
      </c>
      <c r="C210">
        <v>87.4</v>
      </c>
      <c r="D210">
        <v>0.51</v>
      </c>
      <c r="E210">
        <v>58</v>
      </c>
      <c r="F210">
        <v>0.5</v>
      </c>
      <c r="G210">
        <v>38</v>
      </c>
    </row>
    <row r="211" spans="1:7">
      <c r="A211" s="3">
        <v>42945</v>
      </c>
      <c r="B211" t="s">
        <v>13</v>
      </c>
      <c r="C211">
        <v>85.5</v>
      </c>
      <c r="D211">
        <v>0.56999999999999995</v>
      </c>
      <c r="E211">
        <v>50</v>
      </c>
      <c r="F211">
        <v>0.5</v>
      </c>
      <c r="G211">
        <v>35</v>
      </c>
    </row>
    <row r="212" spans="1:7">
      <c r="A212" s="3">
        <v>42946</v>
      </c>
      <c r="B212" t="s">
        <v>7</v>
      </c>
      <c r="C212">
        <v>78.2</v>
      </c>
      <c r="D212">
        <v>0.59</v>
      </c>
      <c r="E212">
        <v>52</v>
      </c>
      <c r="F212">
        <v>0.5</v>
      </c>
      <c r="G212">
        <v>34</v>
      </c>
    </row>
    <row r="213" spans="1:7">
      <c r="A213" s="3">
        <v>42947</v>
      </c>
      <c r="B213" t="s">
        <v>8</v>
      </c>
      <c r="C213">
        <v>74.599999999999994</v>
      </c>
      <c r="D213">
        <v>0.61</v>
      </c>
      <c r="E213">
        <v>38</v>
      </c>
      <c r="F213">
        <v>0.5</v>
      </c>
      <c r="G213">
        <v>32</v>
      </c>
    </row>
    <row r="214" spans="1:7">
      <c r="A214" s="3">
        <v>42948</v>
      </c>
      <c r="B214" t="s">
        <v>9</v>
      </c>
      <c r="C214">
        <v>75.599999999999994</v>
      </c>
      <c r="D214">
        <v>0.63</v>
      </c>
      <c r="E214">
        <v>56</v>
      </c>
      <c r="F214">
        <v>0.5</v>
      </c>
      <c r="G214">
        <v>32</v>
      </c>
    </row>
    <row r="215" spans="1:7">
      <c r="A215" s="3">
        <v>42949</v>
      </c>
      <c r="B215" t="s">
        <v>10</v>
      </c>
      <c r="C215">
        <v>76.3</v>
      </c>
      <c r="D215">
        <v>0.63</v>
      </c>
      <c r="E215">
        <v>48</v>
      </c>
      <c r="F215">
        <v>0.5</v>
      </c>
      <c r="G215">
        <v>31</v>
      </c>
    </row>
    <row r="216" spans="1:7">
      <c r="A216" s="3">
        <v>42950</v>
      </c>
      <c r="B216" t="s">
        <v>11</v>
      </c>
      <c r="C216">
        <v>75</v>
      </c>
      <c r="D216">
        <v>0.63</v>
      </c>
      <c r="E216">
        <v>52</v>
      </c>
      <c r="F216">
        <v>0.5</v>
      </c>
      <c r="G216">
        <v>30</v>
      </c>
    </row>
    <row r="217" spans="1:7">
      <c r="A217" s="3">
        <v>42951</v>
      </c>
      <c r="B217" t="s">
        <v>12</v>
      </c>
      <c r="C217">
        <v>70.7</v>
      </c>
      <c r="D217">
        <v>0.69</v>
      </c>
      <c r="E217">
        <v>34</v>
      </c>
      <c r="F217">
        <v>0.5</v>
      </c>
      <c r="G217">
        <v>29</v>
      </c>
    </row>
    <row r="218" spans="1:7">
      <c r="A218" s="3">
        <v>42952</v>
      </c>
      <c r="B218" t="s">
        <v>13</v>
      </c>
      <c r="C218">
        <v>76.599999999999994</v>
      </c>
      <c r="D218">
        <v>0.61</v>
      </c>
      <c r="E218">
        <v>66</v>
      </c>
      <c r="F218">
        <v>0.5</v>
      </c>
      <c r="G218">
        <v>32</v>
      </c>
    </row>
    <row r="219" spans="1:7">
      <c r="A219" s="3">
        <v>42953</v>
      </c>
      <c r="B219" t="s">
        <v>7</v>
      </c>
      <c r="C219">
        <v>77.3</v>
      </c>
      <c r="D219">
        <v>0.61</v>
      </c>
      <c r="E219">
        <v>36</v>
      </c>
      <c r="F219">
        <v>0.5</v>
      </c>
      <c r="G219">
        <v>31</v>
      </c>
    </row>
    <row r="220" spans="1:7">
      <c r="A220" s="3">
        <v>42954</v>
      </c>
      <c r="B220" t="s">
        <v>8</v>
      </c>
      <c r="C220">
        <v>75</v>
      </c>
      <c r="D220">
        <v>0.67</v>
      </c>
      <c r="E220">
        <v>38</v>
      </c>
      <c r="F220">
        <v>0.5</v>
      </c>
      <c r="G220">
        <v>30</v>
      </c>
    </row>
    <row r="221" spans="1:7">
      <c r="A221" s="3">
        <v>42955</v>
      </c>
      <c r="B221" t="s">
        <v>9</v>
      </c>
      <c r="C221">
        <v>68.7</v>
      </c>
      <c r="D221">
        <v>0.65</v>
      </c>
      <c r="E221">
        <v>50</v>
      </c>
      <c r="F221">
        <v>0.5</v>
      </c>
      <c r="G221">
        <v>29</v>
      </c>
    </row>
    <row r="222" spans="1:7">
      <c r="A222" s="3">
        <v>42956</v>
      </c>
      <c r="B222" t="s">
        <v>10</v>
      </c>
      <c r="C222">
        <v>76.599999999999994</v>
      </c>
      <c r="D222">
        <v>0.63</v>
      </c>
      <c r="E222">
        <v>55</v>
      </c>
      <c r="F222">
        <v>0.5</v>
      </c>
      <c r="G222">
        <v>32</v>
      </c>
    </row>
    <row r="223" spans="1:7">
      <c r="A223" s="3">
        <v>42957</v>
      </c>
      <c r="B223" t="s">
        <v>11</v>
      </c>
      <c r="C223">
        <v>70.3</v>
      </c>
      <c r="D223">
        <v>0.65</v>
      </c>
      <c r="E223">
        <v>56</v>
      </c>
      <c r="F223">
        <v>0.5</v>
      </c>
      <c r="G223">
        <v>31</v>
      </c>
    </row>
    <row r="224" spans="1:7">
      <c r="A224" s="3">
        <v>42958</v>
      </c>
      <c r="B224" t="s">
        <v>12</v>
      </c>
      <c r="C224">
        <v>75</v>
      </c>
      <c r="D224">
        <v>0.67</v>
      </c>
      <c r="E224">
        <v>49</v>
      </c>
      <c r="F224">
        <v>0.5</v>
      </c>
      <c r="G224">
        <v>30</v>
      </c>
    </row>
    <row r="225" spans="1:7">
      <c r="A225" s="3">
        <v>42959</v>
      </c>
      <c r="B225" t="s">
        <v>13</v>
      </c>
      <c r="C225">
        <v>67.7</v>
      </c>
      <c r="D225">
        <v>0.65</v>
      </c>
      <c r="E225">
        <v>43</v>
      </c>
      <c r="F225">
        <v>0.5</v>
      </c>
      <c r="G225">
        <v>29</v>
      </c>
    </row>
    <row r="226" spans="1:7">
      <c r="A226" s="3">
        <v>42960</v>
      </c>
      <c r="B226" t="s">
        <v>7</v>
      </c>
      <c r="C226">
        <v>67.7</v>
      </c>
      <c r="D226">
        <v>0.65</v>
      </c>
      <c r="E226">
        <v>54</v>
      </c>
      <c r="F226">
        <v>0.5</v>
      </c>
      <c r="G226">
        <v>29</v>
      </c>
    </row>
    <row r="227" spans="1:7">
      <c r="A227" s="3">
        <v>42961</v>
      </c>
      <c r="B227" t="s">
        <v>8</v>
      </c>
      <c r="C227">
        <v>72.599999999999994</v>
      </c>
      <c r="D227">
        <v>0.59</v>
      </c>
      <c r="E227">
        <v>43</v>
      </c>
      <c r="F227">
        <v>0.5</v>
      </c>
      <c r="G227">
        <v>32</v>
      </c>
    </row>
    <row r="228" spans="1:7">
      <c r="A228" s="3">
        <v>42962</v>
      </c>
      <c r="B228" t="s">
        <v>9</v>
      </c>
      <c r="C228">
        <v>74.3</v>
      </c>
      <c r="D228">
        <v>0.63</v>
      </c>
      <c r="E228">
        <v>44</v>
      </c>
      <c r="F228">
        <v>0.5</v>
      </c>
      <c r="G228">
        <v>31</v>
      </c>
    </row>
    <row r="229" spans="1:7">
      <c r="A229" s="3">
        <v>42963</v>
      </c>
      <c r="B229" t="s">
        <v>10</v>
      </c>
      <c r="C229">
        <v>71</v>
      </c>
      <c r="D229">
        <v>0.63</v>
      </c>
      <c r="E229">
        <v>49</v>
      </c>
      <c r="F229">
        <v>0.5</v>
      </c>
      <c r="G229">
        <v>30</v>
      </c>
    </row>
    <row r="230" spans="1:7">
      <c r="A230" s="3">
        <v>42964</v>
      </c>
      <c r="B230" t="s">
        <v>11</v>
      </c>
      <c r="C230">
        <v>68</v>
      </c>
      <c r="D230">
        <v>0.67</v>
      </c>
      <c r="E230">
        <v>42</v>
      </c>
      <c r="F230">
        <v>0.5</v>
      </c>
      <c r="G230">
        <v>30</v>
      </c>
    </row>
    <row r="231" spans="1:7">
      <c r="A231" s="3">
        <v>42965</v>
      </c>
      <c r="B231" t="s">
        <v>12</v>
      </c>
      <c r="C231">
        <v>65.7</v>
      </c>
      <c r="D231">
        <v>0.69</v>
      </c>
      <c r="E231">
        <v>45</v>
      </c>
      <c r="F231">
        <v>0.5</v>
      </c>
      <c r="G231">
        <v>29</v>
      </c>
    </row>
    <row r="232" spans="1:7">
      <c r="A232" s="3">
        <v>42966</v>
      </c>
      <c r="B232" t="s">
        <v>13</v>
      </c>
      <c r="C232">
        <v>79.599999999999994</v>
      </c>
      <c r="D232">
        <v>0.61</v>
      </c>
      <c r="E232">
        <v>58</v>
      </c>
      <c r="F232">
        <v>0.5</v>
      </c>
      <c r="G232">
        <v>32</v>
      </c>
    </row>
    <row r="233" spans="1:7">
      <c r="A233" s="3">
        <v>42967</v>
      </c>
      <c r="B233" t="s">
        <v>7</v>
      </c>
      <c r="C233">
        <v>74.3</v>
      </c>
      <c r="D233">
        <v>0.65</v>
      </c>
      <c r="E233">
        <v>53</v>
      </c>
      <c r="F233">
        <v>0.5</v>
      </c>
      <c r="G233">
        <v>31</v>
      </c>
    </row>
    <row r="234" spans="1:7">
      <c r="A234" s="3">
        <v>42968</v>
      </c>
      <c r="B234" t="s">
        <v>8</v>
      </c>
      <c r="C234">
        <v>68</v>
      </c>
      <c r="D234">
        <v>0.65</v>
      </c>
      <c r="E234">
        <v>58</v>
      </c>
      <c r="F234">
        <v>0.5</v>
      </c>
      <c r="G234">
        <v>30</v>
      </c>
    </row>
    <row r="235" spans="1:7">
      <c r="A235" s="3">
        <v>42969</v>
      </c>
      <c r="B235" t="s">
        <v>9</v>
      </c>
      <c r="C235">
        <v>69</v>
      </c>
      <c r="D235">
        <v>0.63</v>
      </c>
      <c r="E235">
        <v>55</v>
      </c>
      <c r="F235">
        <v>0.5</v>
      </c>
      <c r="G235">
        <v>30</v>
      </c>
    </row>
    <row r="236" spans="1:7">
      <c r="A236" s="3">
        <v>42970</v>
      </c>
      <c r="B236" t="s">
        <v>10</v>
      </c>
      <c r="C236">
        <v>70.7</v>
      </c>
      <c r="D236">
        <v>0.67</v>
      </c>
      <c r="E236">
        <v>33</v>
      </c>
      <c r="F236">
        <v>0.5</v>
      </c>
      <c r="G236">
        <v>29</v>
      </c>
    </row>
    <row r="237" spans="1:7">
      <c r="A237" s="3">
        <v>42971</v>
      </c>
      <c r="B237" t="s">
        <v>11</v>
      </c>
      <c r="C237">
        <v>74.599999999999994</v>
      </c>
      <c r="D237">
        <v>0.59</v>
      </c>
      <c r="E237">
        <v>64</v>
      </c>
      <c r="F237">
        <v>0.5</v>
      </c>
      <c r="G237">
        <v>32</v>
      </c>
    </row>
    <row r="238" spans="1:7">
      <c r="A238" s="3">
        <v>42972</v>
      </c>
      <c r="B238" t="s">
        <v>12</v>
      </c>
      <c r="C238">
        <v>71</v>
      </c>
      <c r="D238">
        <v>0.63</v>
      </c>
      <c r="E238">
        <v>55</v>
      </c>
      <c r="F238">
        <v>0.5</v>
      </c>
      <c r="G238">
        <v>30</v>
      </c>
    </row>
    <row r="239" spans="1:7">
      <c r="A239" s="3">
        <v>42973</v>
      </c>
      <c r="B239" t="s">
        <v>13</v>
      </c>
      <c r="C239">
        <v>70</v>
      </c>
      <c r="D239">
        <v>0.63</v>
      </c>
      <c r="E239">
        <v>46</v>
      </c>
      <c r="F239">
        <v>0.5</v>
      </c>
      <c r="G239">
        <v>30</v>
      </c>
    </row>
    <row r="240" spans="1:7">
      <c r="A240" s="3">
        <v>42974</v>
      </c>
      <c r="B240" t="s">
        <v>7</v>
      </c>
      <c r="C240">
        <v>65.7</v>
      </c>
      <c r="D240">
        <v>0.65</v>
      </c>
      <c r="E240">
        <v>45</v>
      </c>
      <c r="F240">
        <v>0.5</v>
      </c>
      <c r="G240">
        <v>29</v>
      </c>
    </row>
    <row r="241" spans="1:7">
      <c r="A241" s="3">
        <v>42975</v>
      </c>
      <c r="B241" t="s">
        <v>8</v>
      </c>
      <c r="C241">
        <v>77.599999999999994</v>
      </c>
      <c r="D241">
        <v>0.63</v>
      </c>
      <c r="E241">
        <v>49</v>
      </c>
      <c r="F241">
        <v>0.5</v>
      </c>
      <c r="G241">
        <v>32</v>
      </c>
    </row>
    <row r="242" spans="1:7">
      <c r="A242" s="3">
        <v>42976</v>
      </c>
      <c r="B242" t="s">
        <v>9</v>
      </c>
      <c r="C242">
        <v>75</v>
      </c>
      <c r="D242">
        <v>0.65</v>
      </c>
      <c r="E242">
        <v>40</v>
      </c>
      <c r="F242">
        <v>0.5</v>
      </c>
      <c r="G242">
        <v>30</v>
      </c>
    </row>
    <row r="243" spans="1:7">
      <c r="A243" s="3">
        <v>42977</v>
      </c>
      <c r="B243" t="s">
        <v>10</v>
      </c>
      <c r="C243">
        <v>72</v>
      </c>
      <c r="D243">
        <v>0.63</v>
      </c>
      <c r="E243">
        <v>51</v>
      </c>
      <c r="F243">
        <v>0.5</v>
      </c>
      <c r="G243">
        <v>30</v>
      </c>
    </row>
    <row r="244" spans="1:7">
      <c r="A244" s="3">
        <v>42978</v>
      </c>
      <c r="B244" t="s">
        <v>11</v>
      </c>
      <c r="C244">
        <v>67.7</v>
      </c>
      <c r="D244">
        <v>0.69</v>
      </c>
      <c r="E244">
        <v>58</v>
      </c>
      <c r="F244">
        <v>0.5</v>
      </c>
      <c r="G244">
        <v>29</v>
      </c>
    </row>
    <row r="245" spans="1:7">
      <c r="A245" s="3">
        <v>42979</v>
      </c>
      <c r="B245" t="s">
        <v>12</v>
      </c>
      <c r="C245">
        <v>71.7</v>
      </c>
      <c r="D245">
        <v>0.69</v>
      </c>
      <c r="E245">
        <v>41</v>
      </c>
      <c r="F245">
        <v>0.3</v>
      </c>
      <c r="G245">
        <v>29</v>
      </c>
    </row>
    <row r="246" spans="1:7">
      <c r="A246" s="3">
        <v>42980</v>
      </c>
      <c r="B246" t="s">
        <v>13</v>
      </c>
      <c r="C246">
        <v>67.400000000000006</v>
      </c>
      <c r="D246">
        <v>0.69</v>
      </c>
      <c r="E246">
        <v>53</v>
      </c>
      <c r="F246">
        <v>0.3</v>
      </c>
      <c r="G246">
        <v>28</v>
      </c>
    </row>
    <row r="247" spans="1:7">
      <c r="A247" s="3">
        <v>42981</v>
      </c>
      <c r="B247" t="s">
        <v>7</v>
      </c>
      <c r="C247">
        <v>61.1</v>
      </c>
      <c r="D247">
        <v>0.69</v>
      </c>
      <c r="E247">
        <v>50</v>
      </c>
      <c r="F247">
        <v>0.3</v>
      </c>
      <c r="G247">
        <v>27</v>
      </c>
    </row>
    <row r="248" spans="1:7">
      <c r="A248" s="3">
        <v>42982</v>
      </c>
      <c r="B248" t="s">
        <v>8</v>
      </c>
      <c r="C248">
        <v>59.8</v>
      </c>
      <c r="D248">
        <v>0.74</v>
      </c>
      <c r="E248">
        <v>54</v>
      </c>
      <c r="F248">
        <v>0.3</v>
      </c>
      <c r="G248">
        <v>26</v>
      </c>
    </row>
    <row r="249" spans="1:7">
      <c r="A249" s="3">
        <v>42983</v>
      </c>
      <c r="B249" t="s">
        <v>9</v>
      </c>
      <c r="C249">
        <v>61.8</v>
      </c>
      <c r="D249">
        <v>0.71</v>
      </c>
      <c r="E249">
        <v>39</v>
      </c>
      <c r="F249">
        <v>0.3</v>
      </c>
      <c r="G249">
        <v>26</v>
      </c>
    </row>
    <row r="250" spans="1:7">
      <c r="A250" s="3">
        <v>42984</v>
      </c>
      <c r="B250" t="s">
        <v>10</v>
      </c>
      <c r="C250">
        <v>71.7</v>
      </c>
      <c r="D250">
        <v>0.69</v>
      </c>
      <c r="E250">
        <v>60</v>
      </c>
      <c r="F250">
        <v>0.3</v>
      </c>
      <c r="G250">
        <v>29</v>
      </c>
    </row>
    <row r="251" spans="1:7">
      <c r="A251" s="3">
        <v>42985</v>
      </c>
      <c r="B251" t="s">
        <v>11</v>
      </c>
      <c r="C251">
        <v>68.400000000000006</v>
      </c>
      <c r="D251">
        <v>0.67</v>
      </c>
      <c r="E251">
        <v>49</v>
      </c>
      <c r="F251">
        <v>0.3</v>
      </c>
      <c r="G251">
        <v>28</v>
      </c>
    </row>
    <row r="252" spans="1:7">
      <c r="A252" s="3">
        <v>42986</v>
      </c>
      <c r="B252" t="s">
        <v>12</v>
      </c>
      <c r="C252">
        <v>65.099999999999994</v>
      </c>
      <c r="D252">
        <v>0.71</v>
      </c>
      <c r="E252">
        <v>37</v>
      </c>
      <c r="F252">
        <v>0.3</v>
      </c>
      <c r="G252">
        <v>27</v>
      </c>
    </row>
    <row r="253" spans="1:7">
      <c r="A253" s="3">
        <v>42987</v>
      </c>
      <c r="B253" t="s">
        <v>13</v>
      </c>
      <c r="C253">
        <v>64.8</v>
      </c>
      <c r="D253">
        <v>0.77</v>
      </c>
      <c r="E253">
        <v>45</v>
      </c>
      <c r="F253">
        <v>0.3</v>
      </c>
      <c r="G253">
        <v>26</v>
      </c>
    </row>
    <row r="254" spans="1:7">
      <c r="A254" s="3">
        <v>42988</v>
      </c>
      <c r="B254" t="s">
        <v>7</v>
      </c>
      <c r="C254">
        <v>61.8</v>
      </c>
      <c r="D254">
        <v>0.74</v>
      </c>
      <c r="E254">
        <v>50</v>
      </c>
      <c r="F254">
        <v>0.3</v>
      </c>
      <c r="G254">
        <v>26</v>
      </c>
    </row>
    <row r="255" spans="1:7">
      <c r="A255" s="3">
        <v>42989</v>
      </c>
      <c r="B255" t="s">
        <v>8</v>
      </c>
      <c r="C255">
        <v>68.400000000000006</v>
      </c>
      <c r="D255">
        <v>0.69</v>
      </c>
      <c r="E255">
        <v>38</v>
      </c>
      <c r="F255">
        <v>0.3</v>
      </c>
      <c r="G255">
        <v>28</v>
      </c>
    </row>
    <row r="256" spans="1:7">
      <c r="A256" s="3">
        <v>42990</v>
      </c>
      <c r="B256" t="s">
        <v>9</v>
      </c>
      <c r="C256">
        <v>61.1</v>
      </c>
      <c r="D256">
        <v>0.71</v>
      </c>
      <c r="E256">
        <v>36</v>
      </c>
      <c r="F256">
        <v>0.3</v>
      </c>
      <c r="G256">
        <v>27</v>
      </c>
    </row>
    <row r="257" spans="1:7">
      <c r="A257" s="3">
        <v>42991</v>
      </c>
      <c r="B257" t="s">
        <v>10</v>
      </c>
      <c r="C257">
        <v>64.8</v>
      </c>
      <c r="D257">
        <v>0.71</v>
      </c>
      <c r="E257">
        <v>42</v>
      </c>
      <c r="F257">
        <v>0.3</v>
      </c>
      <c r="G257">
        <v>26</v>
      </c>
    </row>
    <row r="258" spans="1:7">
      <c r="A258" s="3">
        <v>42992</v>
      </c>
      <c r="B258" t="s">
        <v>11</v>
      </c>
      <c r="C258">
        <v>63.8</v>
      </c>
      <c r="D258">
        <v>0.71</v>
      </c>
      <c r="E258">
        <v>29</v>
      </c>
      <c r="F258">
        <v>0.3</v>
      </c>
      <c r="G258">
        <v>26</v>
      </c>
    </row>
    <row r="259" spans="1:7">
      <c r="A259" s="3">
        <v>42993</v>
      </c>
      <c r="B259" t="s">
        <v>12</v>
      </c>
      <c r="C259">
        <v>63.4</v>
      </c>
      <c r="D259">
        <v>0.67</v>
      </c>
      <c r="E259">
        <v>41</v>
      </c>
      <c r="F259">
        <v>0.3</v>
      </c>
      <c r="G259">
        <v>28</v>
      </c>
    </row>
    <row r="260" spans="1:7">
      <c r="A260" s="3">
        <v>42994</v>
      </c>
      <c r="B260" t="s">
        <v>13</v>
      </c>
      <c r="C260">
        <v>68.099999999999994</v>
      </c>
      <c r="D260">
        <v>0.69</v>
      </c>
      <c r="E260">
        <v>37</v>
      </c>
      <c r="F260">
        <v>0.3</v>
      </c>
      <c r="G260">
        <v>27</v>
      </c>
    </row>
    <row r="261" spans="1:7">
      <c r="A261" s="3">
        <v>42995</v>
      </c>
      <c r="B261" t="s">
        <v>7</v>
      </c>
      <c r="C261">
        <v>59.8</v>
      </c>
      <c r="D261">
        <v>0.71</v>
      </c>
      <c r="E261">
        <v>53</v>
      </c>
      <c r="F261">
        <v>0.3</v>
      </c>
      <c r="G261">
        <v>26</v>
      </c>
    </row>
    <row r="262" spans="1:7">
      <c r="A262" s="3">
        <v>42996</v>
      </c>
      <c r="B262" t="s">
        <v>8</v>
      </c>
      <c r="C262">
        <v>64.8</v>
      </c>
      <c r="D262">
        <v>0.71</v>
      </c>
      <c r="E262">
        <v>37</v>
      </c>
      <c r="F262">
        <v>0.3</v>
      </c>
      <c r="G262">
        <v>26</v>
      </c>
    </row>
    <row r="263" spans="1:7">
      <c r="A263" s="3">
        <v>42997</v>
      </c>
      <c r="B263" t="s">
        <v>9</v>
      </c>
      <c r="C263">
        <v>67.400000000000006</v>
      </c>
      <c r="D263">
        <v>0.67</v>
      </c>
      <c r="E263">
        <v>48</v>
      </c>
      <c r="F263">
        <v>0.3</v>
      </c>
      <c r="G263">
        <v>28</v>
      </c>
    </row>
    <row r="264" spans="1:7">
      <c r="A264" s="3">
        <v>42998</v>
      </c>
      <c r="B264" t="s">
        <v>10</v>
      </c>
      <c r="C264">
        <v>67.099999999999994</v>
      </c>
      <c r="D264">
        <v>0.69</v>
      </c>
      <c r="E264">
        <v>52</v>
      </c>
      <c r="F264">
        <v>0.3</v>
      </c>
      <c r="G264">
        <v>27</v>
      </c>
    </row>
    <row r="265" spans="1:7">
      <c r="A265" s="3">
        <v>42999</v>
      </c>
      <c r="B265" t="s">
        <v>11</v>
      </c>
      <c r="C265">
        <v>59.8</v>
      </c>
      <c r="D265">
        <v>0.71</v>
      </c>
      <c r="E265">
        <v>42</v>
      </c>
      <c r="F265">
        <v>0.3</v>
      </c>
      <c r="G265">
        <v>26</v>
      </c>
    </row>
    <row r="266" spans="1:7">
      <c r="A266" s="3">
        <v>43000</v>
      </c>
      <c r="B266" t="s">
        <v>12</v>
      </c>
      <c r="C266">
        <v>64.8</v>
      </c>
      <c r="D266">
        <v>0.74</v>
      </c>
      <c r="E266">
        <v>34</v>
      </c>
      <c r="F266">
        <v>0.3</v>
      </c>
      <c r="G266">
        <v>26</v>
      </c>
    </row>
    <row r="267" spans="1:7">
      <c r="A267" s="3">
        <v>43001</v>
      </c>
      <c r="B267" t="s">
        <v>13</v>
      </c>
      <c r="C267">
        <v>63.4</v>
      </c>
      <c r="D267">
        <v>0.71</v>
      </c>
      <c r="E267">
        <v>39</v>
      </c>
      <c r="F267">
        <v>0.3</v>
      </c>
      <c r="G267">
        <v>28</v>
      </c>
    </row>
    <row r="268" spans="1:7">
      <c r="A268" s="3">
        <v>43002</v>
      </c>
      <c r="B268" t="s">
        <v>7</v>
      </c>
      <c r="C268">
        <v>63.4</v>
      </c>
      <c r="D268">
        <v>0.71</v>
      </c>
      <c r="E268">
        <v>43</v>
      </c>
      <c r="F268">
        <v>0.3</v>
      </c>
      <c r="G268">
        <v>28</v>
      </c>
    </row>
    <row r="269" spans="1:7">
      <c r="A269" s="3">
        <v>43003</v>
      </c>
      <c r="B269" t="s">
        <v>8</v>
      </c>
      <c r="C269">
        <v>61.1</v>
      </c>
      <c r="D269">
        <v>0.71</v>
      </c>
      <c r="E269">
        <v>33</v>
      </c>
      <c r="F269">
        <v>0.3</v>
      </c>
      <c r="G269">
        <v>27</v>
      </c>
    </row>
    <row r="270" spans="1:7">
      <c r="A270" s="3">
        <v>43004</v>
      </c>
      <c r="B270" t="s">
        <v>9</v>
      </c>
      <c r="C270">
        <v>61.8</v>
      </c>
      <c r="D270">
        <v>0.77</v>
      </c>
      <c r="E270">
        <v>51</v>
      </c>
      <c r="F270">
        <v>0.3</v>
      </c>
      <c r="G270">
        <v>26</v>
      </c>
    </row>
    <row r="271" spans="1:7">
      <c r="A271" s="3">
        <v>43005</v>
      </c>
      <c r="B271" t="s">
        <v>10</v>
      </c>
      <c r="C271">
        <v>70.7</v>
      </c>
      <c r="D271">
        <v>0.67</v>
      </c>
      <c r="E271">
        <v>51</v>
      </c>
      <c r="F271">
        <v>0.3</v>
      </c>
      <c r="G271">
        <v>29</v>
      </c>
    </row>
    <row r="272" spans="1:7">
      <c r="A272" s="3">
        <v>43006</v>
      </c>
      <c r="B272" t="s">
        <v>11</v>
      </c>
      <c r="C272">
        <v>67.400000000000006</v>
      </c>
      <c r="D272">
        <v>0.69</v>
      </c>
      <c r="E272">
        <v>38</v>
      </c>
      <c r="F272">
        <v>0.3</v>
      </c>
      <c r="G272">
        <v>28</v>
      </c>
    </row>
    <row r="273" spans="1:7">
      <c r="A273" s="3">
        <v>43007</v>
      </c>
      <c r="B273" t="s">
        <v>12</v>
      </c>
      <c r="C273">
        <v>66.099999999999994</v>
      </c>
      <c r="D273">
        <v>0.71</v>
      </c>
      <c r="E273">
        <v>48</v>
      </c>
      <c r="F273">
        <v>0.3</v>
      </c>
      <c r="G273">
        <v>27</v>
      </c>
    </row>
    <row r="274" spans="1:7">
      <c r="A274" s="3">
        <v>43008</v>
      </c>
      <c r="B274" t="s">
        <v>13</v>
      </c>
      <c r="C274">
        <v>64.8</v>
      </c>
      <c r="D274">
        <v>0.74</v>
      </c>
      <c r="E274">
        <v>29</v>
      </c>
      <c r="F274">
        <v>0.3</v>
      </c>
      <c r="G274">
        <v>26</v>
      </c>
    </row>
    <row r="275" spans="1:7">
      <c r="A275" s="3">
        <v>43009</v>
      </c>
      <c r="B275" t="s">
        <v>7</v>
      </c>
      <c r="C275">
        <v>56.5</v>
      </c>
      <c r="D275">
        <v>0.8</v>
      </c>
      <c r="E275">
        <v>43</v>
      </c>
      <c r="F275">
        <v>0.3</v>
      </c>
      <c r="G275">
        <v>25</v>
      </c>
    </row>
    <row r="276" spans="1:7">
      <c r="A276" s="3">
        <v>43010</v>
      </c>
      <c r="B276" t="s">
        <v>8</v>
      </c>
      <c r="C276">
        <v>58.5</v>
      </c>
      <c r="D276">
        <v>0.74</v>
      </c>
      <c r="E276">
        <v>32</v>
      </c>
      <c r="F276">
        <v>0.3</v>
      </c>
      <c r="G276">
        <v>25</v>
      </c>
    </row>
    <row r="277" spans="1:7">
      <c r="A277" s="3">
        <v>43011</v>
      </c>
      <c r="B277" t="s">
        <v>9</v>
      </c>
      <c r="C277">
        <v>59.2</v>
      </c>
      <c r="D277">
        <v>0.8</v>
      </c>
      <c r="E277">
        <v>34</v>
      </c>
      <c r="F277">
        <v>0.3</v>
      </c>
      <c r="G277">
        <v>24</v>
      </c>
    </row>
    <row r="278" spans="1:7">
      <c r="A278" s="3">
        <v>43012</v>
      </c>
      <c r="B278" t="s">
        <v>10</v>
      </c>
      <c r="C278">
        <v>61.2</v>
      </c>
      <c r="D278">
        <v>0.77</v>
      </c>
      <c r="E278">
        <v>33</v>
      </c>
      <c r="F278">
        <v>0.3</v>
      </c>
      <c r="G278">
        <v>24</v>
      </c>
    </row>
    <row r="279" spans="1:7">
      <c r="A279" s="3">
        <v>43013</v>
      </c>
      <c r="B279" t="s">
        <v>11</v>
      </c>
      <c r="C279">
        <v>60.5</v>
      </c>
      <c r="D279">
        <v>0.8</v>
      </c>
      <c r="E279">
        <v>33</v>
      </c>
      <c r="F279">
        <v>0.3</v>
      </c>
      <c r="G279">
        <v>25</v>
      </c>
    </row>
    <row r="280" spans="1:7">
      <c r="A280" s="3">
        <v>43014</v>
      </c>
      <c r="B280" t="s">
        <v>12</v>
      </c>
      <c r="C280">
        <v>62.5</v>
      </c>
      <c r="D280">
        <v>0.74</v>
      </c>
      <c r="E280">
        <v>42</v>
      </c>
      <c r="F280">
        <v>0.3</v>
      </c>
      <c r="G280">
        <v>25</v>
      </c>
    </row>
    <row r="281" spans="1:7">
      <c r="A281" s="3">
        <v>43015</v>
      </c>
      <c r="B281" t="s">
        <v>13</v>
      </c>
      <c r="C281">
        <v>63.5</v>
      </c>
      <c r="D281">
        <v>0.8</v>
      </c>
      <c r="E281">
        <v>31</v>
      </c>
      <c r="F281">
        <v>0.3</v>
      </c>
      <c r="G281">
        <v>25</v>
      </c>
    </row>
    <row r="282" spans="1:7">
      <c r="A282" s="3">
        <v>43016</v>
      </c>
      <c r="B282" t="s">
        <v>7</v>
      </c>
      <c r="C282">
        <v>60.2</v>
      </c>
      <c r="D282">
        <v>0.8</v>
      </c>
      <c r="E282">
        <v>47</v>
      </c>
      <c r="F282">
        <v>0.3</v>
      </c>
      <c r="G282">
        <v>24</v>
      </c>
    </row>
    <row r="283" spans="1:7">
      <c r="A283" s="3">
        <v>43017</v>
      </c>
      <c r="B283" t="s">
        <v>8</v>
      </c>
      <c r="C283">
        <v>63.5</v>
      </c>
      <c r="D283">
        <v>0.74</v>
      </c>
      <c r="E283">
        <v>47</v>
      </c>
      <c r="F283">
        <v>0.3</v>
      </c>
      <c r="G283">
        <v>25</v>
      </c>
    </row>
    <row r="284" spans="1:7">
      <c r="A284" s="3">
        <v>43018</v>
      </c>
      <c r="B284" t="s">
        <v>9</v>
      </c>
      <c r="C284">
        <v>58.5</v>
      </c>
      <c r="D284">
        <v>0.74</v>
      </c>
      <c r="E284">
        <v>51</v>
      </c>
      <c r="F284">
        <v>0.3</v>
      </c>
      <c r="G284">
        <v>25</v>
      </c>
    </row>
    <row r="285" spans="1:7">
      <c r="A285" s="3">
        <v>43019</v>
      </c>
      <c r="B285" t="s">
        <v>10</v>
      </c>
      <c r="C285">
        <v>61.5</v>
      </c>
      <c r="D285">
        <v>0.77</v>
      </c>
      <c r="E285">
        <v>47</v>
      </c>
      <c r="F285">
        <v>0.3</v>
      </c>
      <c r="G285">
        <v>25</v>
      </c>
    </row>
    <row r="286" spans="1:7">
      <c r="A286" s="3">
        <v>43020</v>
      </c>
      <c r="B286" t="s">
        <v>11</v>
      </c>
      <c r="C286">
        <v>58.2</v>
      </c>
      <c r="D286">
        <v>0.77</v>
      </c>
      <c r="E286">
        <v>39</v>
      </c>
      <c r="F286">
        <v>0.3</v>
      </c>
      <c r="G286">
        <v>24</v>
      </c>
    </row>
    <row r="287" spans="1:7">
      <c r="A287" s="3">
        <v>43021</v>
      </c>
      <c r="B287" t="s">
        <v>12</v>
      </c>
      <c r="C287">
        <v>61.5</v>
      </c>
      <c r="D287">
        <v>0.8</v>
      </c>
      <c r="E287">
        <v>28</v>
      </c>
      <c r="F287">
        <v>0.3</v>
      </c>
      <c r="G287">
        <v>25</v>
      </c>
    </row>
    <row r="288" spans="1:7">
      <c r="A288" s="3">
        <v>43022</v>
      </c>
      <c r="B288" t="s">
        <v>13</v>
      </c>
      <c r="C288">
        <v>59.5</v>
      </c>
      <c r="D288">
        <v>0.74</v>
      </c>
      <c r="E288">
        <v>28</v>
      </c>
      <c r="F288">
        <v>0.3</v>
      </c>
      <c r="G288">
        <v>25</v>
      </c>
    </row>
    <row r="289" spans="1:7">
      <c r="A289" s="3">
        <v>43023</v>
      </c>
      <c r="B289" t="s">
        <v>7</v>
      </c>
      <c r="C289">
        <v>61.5</v>
      </c>
      <c r="D289">
        <v>0.74</v>
      </c>
      <c r="E289">
        <v>36</v>
      </c>
      <c r="F289">
        <v>0.3</v>
      </c>
      <c r="G289">
        <v>25</v>
      </c>
    </row>
    <row r="290" spans="1:7">
      <c r="A290" s="3">
        <v>43024</v>
      </c>
      <c r="B290" t="s">
        <v>8</v>
      </c>
      <c r="C290">
        <v>58.2</v>
      </c>
      <c r="D290">
        <v>0.8</v>
      </c>
      <c r="E290">
        <v>28</v>
      </c>
      <c r="F290">
        <v>0.3</v>
      </c>
      <c r="G290">
        <v>24</v>
      </c>
    </row>
    <row r="291" spans="1:7">
      <c r="A291" s="3">
        <v>43025</v>
      </c>
      <c r="B291" t="s">
        <v>9</v>
      </c>
      <c r="C291">
        <v>58.5</v>
      </c>
      <c r="D291">
        <v>0.77</v>
      </c>
      <c r="E291">
        <v>46</v>
      </c>
      <c r="F291">
        <v>0.3</v>
      </c>
      <c r="G291">
        <v>25</v>
      </c>
    </row>
    <row r="292" spans="1:7">
      <c r="A292" s="3">
        <v>43026</v>
      </c>
      <c r="B292" t="s">
        <v>10</v>
      </c>
      <c r="C292">
        <v>62.5</v>
      </c>
      <c r="D292">
        <v>0.77</v>
      </c>
      <c r="E292">
        <v>33</v>
      </c>
      <c r="F292">
        <v>0.3</v>
      </c>
      <c r="G292">
        <v>25</v>
      </c>
    </row>
    <row r="293" spans="1:7">
      <c r="A293" s="3">
        <v>43027</v>
      </c>
      <c r="B293" t="s">
        <v>11</v>
      </c>
      <c r="C293">
        <v>60.5</v>
      </c>
      <c r="D293">
        <v>0.8</v>
      </c>
      <c r="E293">
        <v>41</v>
      </c>
      <c r="F293">
        <v>0.3</v>
      </c>
      <c r="G293">
        <v>25</v>
      </c>
    </row>
    <row r="294" spans="1:7">
      <c r="A294" s="3">
        <v>43028</v>
      </c>
      <c r="B294" t="s">
        <v>12</v>
      </c>
      <c r="C294">
        <v>60.2</v>
      </c>
      <c r="D294">
        <v>0.8</v>
      </c>
      <c r="E294">
        <v>50</v>
      </c>
      <c r="F294">
        <v>0.3</v>
      </c>
      <c r="G294">
        <v>24</v>
      </c>
    </row>
    <row r="295" spans="1:7">
      <c r="A295" s="3">
        <v>43029</v>
      </c>
      <c r="B295" t="s">
        <v>13</v>
      </c>
      <c r="C295">
        <v>56.2</v>
      </c>
      <c r="D295">
        <v>0.83</v>
      </c>
      <c r="E295">
        <v>28</v>
      </c>
      <c r="F295">
        <v>0.3</v>
      </c>
      <c r="G295">
        <v>24</v>
      </c>
    </row>
    <row r="296" spans="1:7">
      <c r="A296" s="3">
        <v>43030</v>
      </c>
      <c r="B296" t="s">
        <v>7</v>
      </c>
      <c r="C296">
        <v>57.5</v>
      </c>
      <c r="D296">
        <v>0.77</v>
      </c>
      <c r="E296">
        <v>35</v>
      </c>
      <c r="F296">
        <v>0.3</v>
      </c>
      <c r="G296">
        <v>25</v>
      </c>
    </row>
    <row r="297" spans="1:7">
      <c r="A297" s="3">
        <v>43031</v>
      </c>
      <c r="B297" t="s">
        <v>8</v>
      </c>
      <c r="C297">
        <v>58.5</v>
      </c>
      <c r="D297">
        <v>0.8</v>
      </c>
      <c r="E297">
        <v>50</v>
      </c>
      <c r="F297">
        <v>0.3</v>
      </c>
      <c r="G297">
        <v>25</v>
      </c>
    </row>
    <row r="298" spans="1:7">
      <c r="A298" s="3">
        <v>43032</v>
      </c>
      <c r="B298" t="s">
        <v>9</v>
      </c>
      <c r="C298">
        <v>61.5</v>
      </c>
      <c r="D298">
        <v>0.74</v>
      </c>
      <c r="E298">
        <v>48</v>
      </c>
      <c r="F298">
        <v>0.3</v>
      </c>
      <c r="G298">
        <v>25</v>
      </c>
    </row>
    <row r="299" spans="1:7">
      <c r="A299" s="3">
        <v>43033</v>
      </c>
      <c r="B299" t="s">
        <v>10</v>
      </c>
      <c r="C299">
        <v>61.2</v>
      </c>
      <c r="D299">
        <v>0.8</v>
      </c>
      <c r="E299">
        <v>44</v>
      </c>
      <c r="F299">
        <v>0.3</v>
      </c>
      <c r="G299">
        <v>24</v>
      </c>
    </row>
    <row r="300" spans="1:7">
      <c r="A300" s="3">
        <v>43034</v>
      </c>
      <c r="B300" t="s">
        <v>11</v>
      </c>
      <c r="C300">
        <v>54.2</v>
      </c>
      <c r="D300">
        <v>0.77</v>
      </c>
      <c r="E300">
        <v>47</v>
      </c>
      <c r="F300">
        <v>0.3</v>
      </c>
      <c r="G300">
        <v>24</v>
      </c>
    </row>
    <row r="301" spans="1:7">
      <c r="A301" s="3">
        <v>43035</v>
      </c>
      <c r="B301" t="s">
        <v>12</v>
      </c>
      <c r="C301">
        <v>62.8</v>
      </c>
      <c r="D301">
        <v>0.71</v>
      </c>
      <c r="E301">
        <v>52</v>
      </c>
      <c r="F301">
        <v>0.3</v>
      </c>
      <c r="G301">
        <v>26</v>
      </c>
    </row>
    <row r="302" spans="1:7">
      <c r="A302" s="3">
        <v>43036</v>
      </c>
      <c r="B302" t="s">
        <v>13</v>
      </c>
      <c r="C302">
        <v>57.5</v>
      </c>
      <c r="D302">
        <v>0.77</v>
      </c>
      <c r="E302">
        <v>28</v>
      </c>
      <c r="F302">
        <v>0.3</v>
      </c>
      <c r="G302">
        <v>25</v>
      </c>
    </row>
    <row r="303" spans="1:7">
      <c r="A303" s="3">
        <v>43037</v>
      </c>
      <c r="B303" t="s">
        <v>7</v>
      </c>
      <c r="C303">
        <v>61.5</v>
      </c>
      <c r="D303">
        <v>0.8</v>
      </c>
      <c r="E303">
        <v>34</v>
      </c>
      <c r="F303">
        <v>0.3</v>
      </c>
      <c r="G303">
        <v>25</v>
      </c>
    </row>
    <row r="304" spans="1:7">
      <c r="A304" s="3">
        <v>43038</v>
      </c>
      <c r="B304" t="s">
        <v>8</v>
      </c>
      <c r="C304">
        <v>58.2</v>
      </c>
      <c r="D304">
        <v>0.77</v>
      </c>
      <c r="E304">
        <v>35</v>
      </c>
      <c r="F304">
        <v>0.3</v>
      </c>
      <c r="G304">
        <v>24</v>
      </c>
    </row>
    <row r="305" spans="1:7">
      <c r="A305" s="3">
        <v>43039</v>
      </c>
      <c r="B305" t="s">
        <v>9</v>
      </c>
      <c r="C305">
        <v>54.2</v>
      </c>
      <c r="D305">
        <v>0.77</v>
      </c>
      <c r="E305">
        <v>38</v>
      </c>
      <c r="F305">
        <v>0.3</v>
      </c>
      <c r="G305">
        <v>24</v>
      </c>
    </row>
    <row r="306" spans="1:7">
      <c r="A306" s="3">
        <v>43040</v>
      </c>
      <c r="B306" t="s">
        <v>10</v>
      </c>
      <c r="C306">
        <v>51.9</v>
      </c>
      <c r="D306">
        <v>0.83</v>
      </c>
      <c r="E306">
        <v>43</v>
      </c>
      <c r="F306">
        <v>0.3</v>
      </c>
      <c r="G306">
        <v>23</v>
      </c>
    </row>
    <row r="307" spans="1:7">
      <c r="A307" s="3">
        <v>43041</v>
      </c>
      <c r="B307" t="s">
        <v>11</v>
      </c>
      <c r="C307">
        <v>53.6</v>
      </c>
      <c r="D307">
        <v>0.91</v>
      </c>
      <c r="E307">
        <v>46</v>
      </c>
      <c r="F307">
        <v>0.3</v>
      </c>
      <c r="G307">
        <v>22</v>
      </c>
    </row>
    <row r="308" spans="1:7">
      <c r="A308" s="3">
        <v>43042</v>
      </c>
      <c r="B308" t="s">
        <v>12</v>
      </c>
      <c r="C308">
        <v>51.3</v>
      </c>
      <c r="D308">
        <v>0.87</v>
      </c>
      <c r="E308">
        <v>38</v>
      </c>
      <c r="F308">
        <v>0.3</v>
      </c>
      <c r="G308">
        <v>21</v>
      </c>
    </row>
    <row r="309" spans="1:7">
      <c r="A309" s="3">
        <v>43043</v>
      </c>
      <c r="B309" t="s">
        <v>13</v>
      </c>
      <c r="C309">
        <v>48.7</v>
      </c>
      <c r="D309">
        <v>0.95</v>
      </c>
      <c r="E309">
        <v>39</v>
      </c>
      <c r="F309">
        <v>0.3</v>
      </c>
      <c r="G309">
        <v>19</v>
      </c>
    </row>
    <row r="310" spans="1:7">
      <c r="A310" s="3">
        <v>43044</v>
      </c>
      <c r="B310" t="s">
        <v>7</v>
      </c>
      <c r="C310">
        <v>55.9</v>
      </c>
      <c r="D310">
        <v>0.87</v>
      </c>
      <c r="E310">
        <v>45</v>
      </c>
      <c r="F310">
        <v>0.3</v>
      </c>
      <c r="G310">
        <v>23</v>
      </c>
    </row>
    <row r="311" spans="1:7">
      <c r="A311" s="3">
        <v>43045</v>
      </c>
      <c r="B311" t="s">
        <v>8</v>
      </c>
      <c r="C311">
        <v>51.6</v>
      </c>
      <c r="D311">
        <v>0.91</v>
      </c>
      <c r="E311">
        <v>28</v>
      </c>
      <c r="F311">
        <v>0.3</v>
      </c>
      <c r="G311">
        <v>22</v>
      </c>
    </row>
    <row r="312" spans="1:7">
      <c r="A312" s="3">
        <v>43046</v>
      </c>
      <c r="B312" t="s">
        <v>9</v>
      </c>
      <c r="C312">
        <v>52.3</v>
      </c>
      <c r="D312">
        <v>0.91</v>
      </c>
      <c r="E312">
        <v>34</v>
      </c>
      <c r="F312">
        <v>0.3</v>
      </c>
      <c r="G312">
        <v>21</v>
      </c>
    </row>
    <row r="313" spans="1:7">
      <c r="A313" s="3">
        <v>43047</v>
      </c>
      <c r="B313" t="s">
        <v>10</v>
      </c>
      <c r="C313">
        <v>44.7</v>
      </c>
      <c r="D313">
        <v>0.95</v>
      </c>
      <c r="E313">
        <v>37</v>
      </c>
      <c r="F313">
        <v>0.3</v>
      </c>
      <c r="G313">
        <v>19</v>
      </c>
    </row>
    <row r="314" spans="1:7">
      <c r="A314" s="3">
        <v>43048</v>
      </c>
      <c r="B314" t="s">
        <v>11</v>
      </c>
      <c r="C314">
        <v>53.9</v>
      </c>
      <c r="D314">
        <v>0.83</v>
      </c>
      <c r="E314">
        <v>33</v>
      </c>
      <c r="F314">
        <v>0.3</v>
      </c>
      <c r="G314">
        <v>23</v>
      </c>
    </row>
    <row r="315" spans="1:7">
      <c r="A315" s="3">
        <v>43049</v>
      </c>
      <c r="B315" t="s">
        <v>12</v>
      </c>
      <c r="C315">
        <v>54.6</v>
      </c>
      <c r="D315">
        <v>0.87</v>
      </c>
      <c r="E315">
        <v>28</v>
      </c>
      <c r="F315">
        <v>0.3</v>
      </c>
      <c r="G315">
        <v>22</v>
      </c>
    </row>
    <row r="316" spans="1:7">
      <c r="A316" s="3">
        <v>43050</v>
      </c>
      <c r="B316" t="s">
        <v>13</v>
      </c>
      <c r="C316">
        <v>47.3</v>
      </c>
      <c r="D316">
        <v>0.91</v>
      </c>
      <c r="E316">
        <v>33</v>
      </c>
      <c r="F316">
        <v>0.3</v>
      </c>
      <c r="G316">
        <v>21</v>
      </c>
    </row>
    <row r="317" spans="1:7">
      <c r="A317" s="3">
        <v>43051</v>
      </c>
      <c r="B317" t="s">
        <v>7</v>
      </c>
      <c r="C317">
        <v>49.7</v>
      </c>
      <c r="D317">
        <v>1.05</v>
      </c>
      <c r="E317">
        <v>38</v>
      </c>
      <c r="F317">
        <v>0.3</v>
      </c>
      <c r="G317">
        <v>19</v>
      </c>
    </row>
    <row r="318" spans="1:7">
      <c r="A318" s="3">
        <v>43052</v>
      </c>
      <c r="B318" t="s">
        <v>8</v>
      </c>
      <c r="C318">
        <v>44.7</v>
      </c>
      <c r="D318">
        <v>1.05</v>
      </c>
      <c r="E318">
        <v>26</v>
      </c>
      <c r="F318">
        <v>0.3</v>
      </c>
      <c r="G318">
        <v>19</v>
      </c>
    </row>
    <row r="319" spans="1:7">
      <c r="A319" s="3">
        <v>43053</v>
      </c>
      <c r="B319" t="s">
        <v>9</v>
      </c>
      <c r="C319">
        <v>55.9</v>
      </c>
      <c r="D319">
        <v>0.8</v>
      </c>
      <c r="E319">
        <v>28</v>
      </c>
      <c r="F319">
        <v>0.3</v>
      </c>
      <c r="G319">
        <v>23</v>
      </c>
    </row>
    <row r="320" spans="1:7">
      <c r="A320" s="3">
        <v>43054</v>
      </c>
      <c r="B320" t="s">
        <v>10</v>
      </c>
      <c r="C320">
        <v>55.9</v>
      </c>
      <c r="D320">
        <v>0.83</v>
      </c>
      <c r="E320">
        <v>47</v>
      </c>
      <c r="F320">
        <v>0.3</v>
      </c>
      <c r="G320">
        <v>23</v>
      </c>
    </row>
    <row r="321" spans="1:7">
      <c r="A321" s="3">
        <v>43055</v>
      </c>
      <c r="B321" t="s">
        <v>11</v>
      </c>
      <c r="C321">
        <v>47.3</v>
      </c>
      <c r="D321">
        <v>0.87</v>
      </c>
      <c r="E321">
        <v>28</v>
      </c>
      <c r="F321">
        <v>0.3</v>
      </c>
      <c r="G321">
        <v>21</v>
      </c>
    </row>
    <row r="322" spans="1:7">
      <c r="A322" s="3">
        <v>43056</v>
      </c>
      <c r="B322" t="s">
        <v>12</v>
      </c>
      <c r="C322">
        <v>46</v>
      </c>
      <c r="D322">
        <v>1</v>
      </c>
      <c r="E322">
        <v>31</v>
      </c>
      <c r="F322">
        <v>0.3</v>
      </c>
      <c r="G322">
        <v>20</v>
      </c>
    </row>
    <row r="323" spans="1:7">
      <c r="A323" s="3">
        <v>43057</v>
      </c>
      <c r="B323" t="s">
        <v>13</v>
      </c>
      <c r="C323">
        <v>48.7</v>
      </c>
      <c r="D323">
        <v>1.05</v>
      </c>
      <c r="E323">
        <v>37</v>
      </c>
      <c r="F323">
        <v>0.3</v>
      </c>
      <c r="G323">
        <v>19</v>
      </c>
    </row>
    <row r="324" spans="1:7">
      <c r="A324" s="3">
        <v>43058</v>
      </c>
      <c r="B324" t="s">
        <v>7</v>
      </c>
      <c r="C324">
        <v>55.9</v>
      </c>
      <c r="D324">
        <v>0.87</v>
      </c>
      <c r="E324">
        <v>34</v>
      </c>
      <c r="F324">
        <v>0.3</v>
      </c>
      <c r="G324">
        <v>23</v>
      </c>
    </row>
    <row r="325" spans="1:7">
      <c r="A325" s="3">
        <v>43059</v>
      </c>
      <c r="B325" t="s">
        <v>8</v>
      </c>
      <c r="C325">
        <v>55.6</v>
      </c>
      <c r="D325">
        <v>0.87</v>
      </c>
      <c r="E325">
        <v>41</v>
      </c>
      <c r="F325">
        <v>0.3</v>
      </c>
      <c r="G325">
        <v>22</v>
      </c>
    </row>
    <row r="326" spans="1:7">
      <c r="A326" s="3">
        <v>43060</v>
      </c>
      <c r="B326" t="s">
        <v>9</v>
      </c>
      <c r="C326">
        <v>47</v>
      </c>
      <c r="D326">
        <v>0.95</v>
      </c>
      <c r="E326">
        <v>28</v>
      </c>
      <c r="F326">
        <v>0.3</v>
      </c>
      <c r="G326">
        <v>20</v>
      </c>
    </row>
    <row r="327" spans="1:7">
      <c r="A327" s="3">
        <v>43061</v>
      </c>
      <c r="B327" t="s">
        <v>10</v>
      </c>
      <c r="C327">
        <v>48.7</v>
      </c>
      <c r="D327">
        <v>1</v>
      </c>
      <c r="E327">
        <v>40</v>
      </c>
      <c r="F327">
        <v>0.3</v>
      </c>
      <c r="G327">
        <v>19</v>
      </c>
    </row>
    <row r="328" spans="1:7">
      <c r="A328" s="3">
        <v>43062</v>
      </c>
      <c r="B328" t="s">
        <v>11</v>
      </c>
      <c r="C328">
        <v>51.9</v>
      </c>
      <c r="D328">
        <v>0.87</v>
      </c>
      <c r="E328">
        <v>47</v>
      </c>
      <c r="F328">
        <v>0.3</v>
      </c>
      <c r="G328">
        <v>23</v>
      </c>
    </row>
    <row r="329" spans="1:7">
      <c r="A329" s="3">
        <v>43063</v>
      </c>
      <c r="B329" t="s">
        <v>12</v>
      </c>
      <c r="C329">
        <v>53.6</v>
      </c>
      <c r="D329">
        <v>0.83</v>
      </c>
      <c r="E329">
        <v>46</v>
      </c>
      <c r="F329">
        <v>0.3</v>
      </c>
      <c r="G329">
        <v>22</v>
      </c>
    </row>
    <row r="330" spans="1:7">
      <c r="A330" s="3">
        <v>43064</v>
      </c>
      <c r="B330" t="s">
        <v>13</v>
      </c>
      <c r="C330">
        <v>49</v>
      </c>
      <c r="D330">
        <v>0.91</v>
      </c>
      <c r="E330">
        <v>32</v>
      </c>
      <c r="F330">
        <v>0.3</v>
      </c>
      <c r="G330">
        <v>20</v>
      </c>
    </row>
    <row r="331" spans="1:7">
      <c r="A331" s="3">
        <v>43065</v>
      </c>
      <c r="B331" t="s">
        <v>7</v>
      </c>
      <c r="C331">
        <v>49.7</v>
      </c>
      <c r="D331">
        <v>1.05</v>
      </c>
      <c r="E331">
        <v>30</v>
      </c>
      <c r="F331">
        <v>0.3</v>
      </c>
      <c r="G331">
        <v>19</v>
      </c>
    </row>
    <row r="332" spans="1:7">
      <c r="A332" s="3">
        <v>43066</v>
      </c>
      <c r="B332" t="s">
        <v>8</v>
      </c>
      <c r="C332">
        <v>53.9</v>
      </c>
      <c r="D332">
        <v>0.87</v>
      </c>
      <c r="E332">
        <v>30</v>
      </c>
      <c r="F332">
        <v>0.3</v>
      </c>
      <c r="G332">
        <v>23</v>
      </c>
    </row>
    <row r="333" spans="1:7">
      <c r="A333" s="3">
        <v>43067</v>
      </c>
      <c r="B333" t="s">
        <v>9</v>
      </c>
      <c r="C333">
        <v>54.6</v>
      </c>
      <c r="D333">
        <v>0.91</v>
      </c>
      <c r="E333">
        <v>37</v>
      </c>
      <c r="F333">
        <v>0.3</v>
      </c>
      <c r="G333">
        <v>22</v>
      </c>
    </row>
    <row r="334" spans="1:7">
      <c r="A334" s="3">
        <v>43068</v>
      </c>
      <c r="B334" t="s">
        <v>10</v>
      </c>
      <c r="C334">
        <v>50</v>
      </c>
      <c r="D334">
        <v>0.95</v>
      </c>
      <c r="E334">
        <v>27</v>
      </c>
      <c r="F334">
        <v>0.3</v>
      </c>
      <c r="G334">
        <v>20</v>
      </c>
    </row>
    <row r="335" spans="1:7">
      <c r="A335" s="3">
        <v>43069</v>
      </c>
      <c r="B335" t="s">
        <v>11</v>
      </c>
      <c r="C335">
        <v>44.7</v>
      </c>
      <c r="D335">
        <v>1.05</v>
      </c>
      <c r="E335">
        <v>28</v>
      </c>
      <c r="F335">
        <v>0.3</v>
      </c>
      <c r="G335">
        <v>19</v>
      </c>
    </row>
    <row r="336" spans="1:7">
      <c r="A336" s="3">
        <v>43070</v>
      </c>
      <c r="B336" t="s">
        <v>12</v>
      </c>
      <c r="C336">
        <v>48.7</v>
      </c>
      <c r="D336">
        <v>1</v>
      </c>
      <c r="E336">
        <v>34</v>
      </c>
      <c r="F336">
        <v>0.3</v>
      </c>
      <c r="G336">
        <v>19</v>
      </c>
    </row>
    <row r="337" spans="1:7">
      <c r="A337" s="3">
        <v>43071</v>
      </c>
      <c r="B337" t="s">
        <v>13</v>
      </c>
      <c r="C337">
        <v>44.1</v>
      </c>
      <c r="D337">
        <v>1.1100000000000001</v>
      </c>
      <c r="E337">
        <v>35</v>
      </c>
      <c r="F337">
        <v>0.3</v>
      </c>
      <c r="G337">
        <v>17</v>
      </c>
    </row>
    <row r="338" spans="1:7">
      <c r="A338" s="3">
        <v>43072</v>
      </c>
      <c r="B338" t="s">
        <v>7</v>
      </c>
      <c r="C338">
        <v>33.5</v>
      </c>
      <c r="D338">
        <v>1.18</v>
      </c>
      <c r="E338">
        <v>19</v>
      </c>
      <c r="F338">
        <v>0.3</v>
      </c>
      <c r="G338">
        <v>15</v>
      </c>
    </row>
    <row r="339" spans="1:7">
      <c r="A339" s="3">
        <v>43073</v>
      </c>
      <c r="B339" t="s">
        <v>8</v>
      </c>
      <c r="C339">
        <v>34.9</v>
      </c>
      <c r="D339">
        <v>1.54</v>
      </c>
      <c r="E339">
        <v>16</v>
      </c>
      <c r="F339">
        <v>0.3</v>
      </c>
      <c r="G339">
        <v>13</v>
      </c>
    </row>
    <row r="340" spans="1:7">
      <c r="A340" s="3">
        <v>43074</v>
      </c>
      <c r="B340" t="s">
        <v>9</v>
      </c>
      <c r="C340">
        <v>22</v>
      </c>
      <c r="D340">
        <v>1.82</v>
      </c>
      <c r="E340">
        <v>11</v>
      </c>
      <c r="F340">
        <v>0.3</v>
      </c>
      <c r="G340">
        <v>10</v>
      </c>
    </row>
    <row r="341" spans="1:7">
      <c r="A341" s="3">
        <v>43075</v>
      </c>
      <c r="B341" t="s">
        <v>10</v>
      </c>
      <c r="C341">
        <v>44.7</v>
      </c>
      <c r="D341">
        <v>0.95</v>
      </c>
      <c r="E341">
        <v>28</v>
      </c>
      <c r="F341">
        <v>0.3</v>
      </c>
      <c r="G341">
        <v>19</v>
      </c>
    </row>
    <row r="342" spans="1:7">
      <c r="A342" s="3">
        <v>43076</v>
      </c>
      <c r="B342" t="s">
        <v>11</v>
      </c>
      <c r="C342">
        <v>42.1</v>
      </c>
      <c r="D342">
        <v>1.05</v>
      </c>
      <c r="E342">
        <v>26</v>
      </c>
      <c r="F342">
        <v>0.3</v>
      </c>
      <c r="G342">
        <v>17</v>
      </c>
    </row>
    <row r="343" spans="1:7">
      <c r="A343" s="3">
        <v>43077</v>
      </c>
      <c r="B343" t="s">
        <v>12</v>
      </c>
      <c r="C343">
        <v>40.5</v>
      </c>
      <c r="D343">
        <v>1.25</v>
      </c>
      <c r="E343">
        <v>30</v>
      </c>
      <c r="F343">
        <v>0.3</v>
      </c>
      <c r="G343">
        <v>15</v>
      </c>
    </row>
    <row r="344" spans="1:7">
      <c r="A344" s="3">
        <v>43078</v>
      </c>
      <c r="B344" t="s">
        <v>13</v>
      </c>
      <c r="C344">
        <v>31.2</v>
      </c>
      <c r="D344">
        <v>1.43</v>
      </c>
      <c r="E344">
        <v>19</v>
      </c>
      <c r="F344">
        <v>0.3</v>
      </c>
      <c r="G344">
        <v>14</v>
      </c>
    </row>
    <row r="345" spans="1:7">
      <c r="A345" s="3">
        <v>43079</v>
      </c>
      <c r="B345" t="s">
        <v>7</v>
      </c>
      <c r="C345">
        <v>31.3</v>
      </c>
      <c r="D345">
        <v>1.82</v>
      </c>
      <c r="E345">
        <v>15</v>
      </c>
      <c r="F345">
        <v>0.3</v>
      </c>
      <c r="G345">
        <v>11</v>
      </c>
    </row>
    <row r="346" spans="1:7">
      <c r="A346" s="3">
        <v>43080</v>
      </c>
      <c r="B346" t="s">
        <v>8</v>
      </c>
      <c r="C346">
        <v>45.1</v>
      </c>
      <c r="D346">
        <v>1.1100000000000001</v>
      </c>
      <c r="E346">
        <v>33</v>
      </c>
      <c r="F346">
        <v>0.3</v>
      </c>
      <c r="G346">
        <v>17</v>
      </c>
    </row>
    <row r="347" spans="1:7">
      <c r="A347" s="3">
        <v>43081</v>
      </c>
      <c r="B347" t="s">
        <v>9</v>
      </c>
      <c r="C347">
        <v>33.5</v>
      </c>
      <c r="D347">
        <v>1.33</v>
      </c>
      <c r="E347">
        <v>22</v>
      </c>
      <c r="F347">
        <v>0.3</v>
      </c>
      <c r="G347">
        <v>15</v>
      </c>
    </row>
    <row r="348" spans="1:7">
      <c r="A348" s="3">
        <v>43082</v>
      </c>
      <c r="B348" t="s">
        <v>10</v>
      </c>
      <c r="C348">
        <v>32.200000000000003</v>
      </c>
      <c r="D348">
        <v>1.43</v>
      </c>
      <c r="E348">
        <v>26</v>
      </c>
      <c r="F348">
        <v>0.3</v>
      </c>
      <c r="G348">
        <v>14</v>
      </c>
    </row>
    <row r="349" spans="1:7">
      <c r="A349" s="3">
        <v>43083</v>
      </c>
      <c r="B349" t="s">
        <v>11</v>
      </c>
      <c r="C349">
        <v>31.9</v>
      </c>
      <c r="D349">
        <v>1.54</v>
      </c>
      <c r="E349">
        <v>24</v>
      </c>
      <c r="F349">
        <v>0.3</v>
      </c>
      <c r="G349">
        <v>13</v>
      </c>
    </row>
    <row r="350" spans="1:7">
      <c r="A350" s="3">
        <v>43084</v>
      </c>
      <c r="B350" t="s">
        <v>12</v>
      </c>
      <c r="C350">
        <v>42.1</v>
      </c>
      <c r="D350">
        <v>1.05</v>
      </c>
      <c r="E350">
        <v>30</v>
      </c>
      <c r="F350">
        <v>0.3</v>
      </c>
      <c r="G350">
        <v>17</v>
      </c>
    </row>
    <row r="351" spans="1:7">
      <c r="A351" s="3">
        <v>43085</v>
      </c>
      <c r="B351" t="s">
        <v>13</v>
      </c>
      <c r="C351">
        <v>35.5</v>
      </c>
      <c r="D351">
        <v>1.25</v>
      </c>
      <c r="E351">
        <v>30</v>
      </c>
      <c r="F351">
        <v>0.3</v>
      </c>
      <c r="G351">
        <v>15</v>
      </c>
    </row>
    <row r="352" spans="1:7">
      <c r="A352" s="3">
        <v>43086</v>
      </c>
      <c r="B352" t="s">
        <v>7</v>
      </c>
      <c r="C352">
        <v>32.200000000000003</v>
      </c>
      <c r="D352">
        <v>1.33</v>
      </c>
      <c r="E352">
        <v>16</v>
      </c>
      <c r="F352">
        <v>0.3</v>
      </c>
      <c r="G352">
        <v>14</v>
      </c>
    </row>
    <row r="353" spans="1:7">
      <c r="A353" s="3">
        <v>43087</v>
      </c>
      <c r="B353" t="s">
        <v>8</v>
      </c>
      <c r="C353">
        <v>30.9</v>
      </c>
      <c r="D353">
        <v>1.43</v>
      </c>
      <c r="E353">
        <v>27</v>
      </c>
      <c r="F353">
        <v>0.3</v>
      </c>
      <c r="G353">
        <v>13</v>
      </c>
    </row>
    <row r="354" spans="1:7">
      <c r="A354" s="3">
        <v>43088</v>
      </c>
      <c r="B354" t="s">
        <v>9</v>
      </c>
      <c r="C354">
        <v>41.4</v>
      </c>
      <c r="D354">
        <v>1</v>
      </c>
      <c r="E354">
        <v>33</v>
      </c>
      <c r="F354">
        <v>0.3</v>
      </c>
      <c r="G354">
        <v>18</v>
      </c>
    </row>
    <row r="355" spans="1:7">
      <c r="A355" s="3">
        <v>43089</v>
      </c>
      <c r="B355" t="s">
        <v>10</v>
      </c>
      <c r="C355">
        <v>36.799999999999997</v>
      </c>
      <c r="D355">
        <v>1.25</v>
      </c>
      <c r="E355">
        <v>20</v>
      </c>
      <c r="F355">
        <v>0.3</v>
      </c>
      <c r="G355">
        <v>16</v>
      </c>
    </row>
    <row r="356" spans="1:7">
      <c r="A356" s="3">
        <v>43090</v>
      </c>
      <c r="B356" t="s">
        <v>11</v>
      </c>
      <c r="C356">
        <v>40.5</v>
      </c>
      <c r="D356">
        <v>1.33</v>
      </c>
      <c r="E356">
        <v>23</v>
      </c>
      <c r="F356">
        <v>0.3</v>
      </c>
      <c r="G356">
        <v>15</v>
      </c>
    </row>
    <row r="357" spans="1:7">
      <c r="A357" s="3">
        <v>43091</v>
      </c>
      <c r="B357" t="s">
        <v>12</v>
      </c>
      <c r="C357">
        <v>30.9</v>
      </c>
      <c r="D357">
        <v>1.54</v>
      </c>
      <c r="E357">
        <v>17</v>
      </c>
      <c r="F357">
        <v>0.3</v>
      </c>
      <c r="G357">
        <v>13</v>
      </c>
    </row>
    <row r="358" spans="1:7">
      <c r="A358" s="3">
        <v>43092</v>
      </c>
      <c r="B358" t="s">
        <v>13</v>
      </c>
      <c r="C358">
        <v>42.4</v>
      </c>
      <c r="D358">
        <v>1.1100000000000001</v>
      </c>
      <c r="E358">
        <v>20</v>
      </c>
      <c r="F358">
        <v>0.3</v>
      </c>
      <c r="G358">
        <v>18</v>
      </c>
    </row>
    <row r="359" spans="1:7">
      <c r="A359" s="3">
        <v>43093</v>
      </c>
      <c r="B359" t="s">
        <v>7</v>
      </c>
      <c r="C359">
        <v>35.799999999999997</v>
      </c>
      <c r="D359">
        <v>1.25</v>
      </c>
      <c r="E359">
        <v>26</v>
      </c>
      <c r="F359">
        <v>0.3</v>
      </c>
      <c r="G359">
        <v>16</v>
      </c>
    </row>
    <row r="360" spans="1:7">
      <c r="A360" s="3">
        <v>43094</v>
      </c>
      <c r="B360" t="s">
        <v>8</v>
      </c>
      <c r="C360">
        <v>35.5</v>
      </c>
      <c r="D360">
        <v>1.25</v>
      </c>
      <c r="E360">
        <v>19</v>
      </c>
      <c r="F360">
        <v>0.3</v>
      </c>
      <c r="G360">
        <v>15</v>
      </c>
    </row>
    <row r="361" spans="1:7">
      <c r="A361" s="3">
        <v>43095</v>
      </c>
      <c r="B361" t="s">
        <v>9</v>
      </c>
      <c r="C361">
        <v>28.9</v>
      </c>
      <c r="D361">
        <v>1.43</v>
      </c>
      <c r="E361">
        <v>23</v>
      </c>
      <c r="F361">
        <v>0.3</v>
      </c>
      <c r="G361">
        <v>13</v>
      </c>
    </row>
    <row r="362" spans="1:7">
      <c r="A362" s="3">
        <v>43096</v>
      </c>
      <c r="B362" t="s">
        <v>10</v>
      </c>
      <c r="C362">
        <v>42.7</v>
      </c>
      <c r="D362">
        <v>1</v>
      </c>
      <c r="E362">
        <v>33</v>
      </c>
      <c r="F362">
        <v>0.3</v>
      </c>
      <c r="G362">
        <v>19</v>
      </c>
    </row>
    <row r="363" spans="1:7">
      <c r="A363" s="3">
        <v>43097</v>
      </c>
      <c r="B363" t="s">
        <v>11</v>
      </c>
      <c r="C363">
        <v>37.799999999999997</v>
      </c>
      <c r="D363">
        <v>1.25</v>
      </c>
      <c r="E363">
        <v>32</v>
      </c>
      <c r="F363">
        <v>0.3</v>
      </c>
      <c r="G363">
        <v>16</v>
      </c>
    </row>
    <row r="364" spans="1:7">
      <c r="A364" s="3">
        <v>43098</v>
      </c>
      <c r="B364" t="s">
        <v>12</v>
      </c>
      <c r="C364">
        <v>39.5</v>
      </c>
      <c r="D364">
        <v>1.25</v>
      </c>
      <c r="E364">
        <v>17</v>
      </c>
      <c r="F364">
        <v>0.3</v>
      </c>
      <c r="G364">
        <v>15</v>
      </c>
    </row>
    <row r="365" spans="1:7">
      <c r="A365" s="3">
        <v>43099</v>
      </c>
      <c r="B365" t="s">
        <v>13</v>
      </c>
      <c r="C365">
        <v>30.9</v>
      </c>
      <c r="D365">
        <v>1.43</v>
      </c>
      <c r="E365">
        <v>22</v>
      </c>
      <c r="F365">
        <v>0.3</v>
      </c>
      <c r="G365">
        <v>13</v>
      </c>
    </row>
    <row r="366" spans="1:7">
      <c r="A366" s="3">
        <v>43100</v>
      </c>
      <c r="B366" t="s">
        <v>7</v>
      </c>
      <c r="C366">
        <v>15.1</v>
      </c>
      <c r="D366">
        <v>2.5</v>
      </c>
      <c r="E366">
        <v>9</v>
      </c>
      <c r="F366">
        <v>0.3</v>
      </c>
      <c r="G366">
        <v>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Exercise 4</vt:lpstr>
      <vt:lpstr>Exercise 3</vt:lpstr>
      <vt:lpstr>PivotTablePivotChart</vt:lpstr>
      <vt:lpstr>Mine 2</vt:lpstr>
      <vt:lpstr>Parse2</vt:lpstr>
      <vt:lpstr>Exercise1</vt:lpstr>
      <vt:lpstr>Mine1</vt:lpstr>
      <vt:lpstr>Parse1</vt:lpstr>
      <vt:lpstr>LemonadeData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Derick Zhen</dc:creator>
  <cp:lastModifiedBy>Zhen, Derick Mei</cp:lastModifiedBy>
  <dcterms:created xsi:type="dcterms:W3CDTF">2023-09-07T14:43:04Z</dcterms:created>
  <dcterms:modified xsi:type="dcterms:W3CDTF">2023-09-19T23:19:39Z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044bd30-2ed7-4c9d-9d12-46200872a97b_Enabled">
    <vt:lpwstr>true</vt:lpwstr>
  </property>
  <property fmtid="{D5CDD505-2E9C-101B-9397-08002B2CF9AE}" pid="3" name="MSIP_Label_4044bd30-2ed7-4c9d-9d12-46200872a97b_SetDate">
    <vt:lpwstr>2023-09-07T16:17:40Z</vt:lpwstr>
  </property>
  <property fmtid="{D5CDD505-2E9C-101B-9397-08002B2CF9AE}" pid="4" name="MSIP_Label_4044bd30-2ed7-4c9d-9d12-46200872a97b_Method">
    <vt:lpwstr>Standard</vt:lpwstr>
  </property>
  <property fmtid="{D5CDD505-2E9C-101B-9397-08002B2CF9AE}" pid="5" name="MSIP_Label_4044bd30-2ed7-4c9d-9d12-46200872a97b_Name">
    <vt:lpwstr>defa4170-0d19-0005-0004-bc88714345d2</vt:lpwstr>
  </property>
  <property fmtid="{D5CDD505-2E9C-101B-9397-08002B2CF9AE}" pid="6" name="MSIP_Label_4044bd30-2ed7-4c9d-9d12-46200872a97b_SiteId">
    <vt:lpwstr>4130bd39-7c53-419c-b1e5-8758d6d63f21</vt:lpwstr>
  </property>
  <property fmtid="{D5CDD505-2E9C-101B-9397-08002B2CF9AE}" pid="7" name="MSIP_Label_4044bd30-2ed7-4c9d-9d12-46200872a97b_ActionId">
    <vt:lpwstr>608600ac-6cfa-4ae9-b981-217397a437db</vt:lpwstr>
  </property>
  <property fmtid="{D5CDD505-2E9C-101B-9397-08002B2CF9AE}" pid="8" name="MSIP_Label_4044bd30-2ed7-4c9d-9d12-46200872a97b_ContentBits">
    <vt:lpwstr>0</vt:lpwstr>
  </property>
</Properties>
</file>